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Pokyny pro zpracován..." sheetId="2" r:id="rId2"/>
    <sheet name="VRN - Vedlejší rozpočtové..." sheetId="3" r:id="rId3"/>
    <sheet name="ARS1 - Stavebně konstrukč..." sheetId="4" r:id="rId4"/>
    <sheet name="ZTI1 - Zdravotně technick..." sheetId="5" r:id="rId5"/>
    <sheet name="ARS2 - Stavebně konstrukč..." sheetId="6" r:id="rId6"/>
    <sheet name="EIS - Elektroinstalace" sheetId="7" r:id="rId7"/>
    <sheet name="ZTI2 - Zdravotně technick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'00 - Pokyny pro zpracován...'!$C$79:$K$100</definedName>
    <definedName name="_xlnm.Print_Area" localSheetId="1">'00 - Pokyny pro zpracován...'!$C$4:$J$39,'00 - Pokyny pro zpracován...'!$C$45:$J$61,'00 - Pokyny pro zpracován...'!$C$67:$K$100</definedName>
    <definedName name="_xlnm.Print_Titles" localSheetId="1">'00 - Pokyny pro zpracován...'!$79:$79</definedName>
    <definedName name="_xlnm._FilterDatabase" localSheetId="2" hidden="1">'VRN - Vedlejší rozpočtové...'!$C$82:$K$96</definedName>
    <definedName name="_xlnm.Print_Area" localSheetId="2">'VRN - Vedlejší rozpočtové...'!$C$4:$J$39,'VRN - Vedlejší rozpočtové...'!$C$45:$J$64,'VRN - Vedlejší rozpočtové...'!$C$70:$K$96</definedName>
    <definedName name="_xlnm.Print_Titles" localSheetId="2">'VRN - Vedlejší rozpočtové...'!$82:$82</definedName>
    <definedName name="_xlnm._FilterDatabase" localSheetId="3" hidden="1">'ARS1 - Stavebně konstrukč...'!$C$92:$K$744</definedName>
    <definedName name="_xlnm.Print_Area" localSheetId="3">'ARS1 - Stavebně konstrukč...'!$C$4:$J$39,'ARS1 - Stavebně konstrukč...'!$C$45:$J$74,'ARS1 - Stavebně konstrukč...'!$C$80:$K$744</definedName>
    <definedName name="_xlnm.Print_Titles" localSheetId="3">'ARS1 - Stavebně konstrukč...'!$92:$92</definedName>
    <definedName name="_xlnm._FilterDatabase" localSheetId="4" hidden="1">'ZTI1 - Zdravotně technick...'!$C$82:$K$127</definedName>
    <definedName name="_xlnm.Print_Area" localSheetId="4">'ZTI1 - Zdravotně technick...'!$C$4:$J$39,'ZTI1 - Zdravotně technick...'!$C$45:$J$64,'ZTI1 - Zdravotně technick...'!$C$70:$K$127</definedName>
    <definedName name="_xlnm.Print_Titles" localSheetId="4">'ZTI1 - Zdravotně technick...'!$82:$82</definedName>
    <definedName name="_xlnm._FilterDatabase" localSheetId="5" hidden="1">'ARS2 - Stavebně konstrukč...'!$C$95:$K$916</definedName>
    <definedName name="_xlnm.Print_Area" localSheetId="5">'ARS2 - Stavebně konstrukč...'!$C$4:$J$39,'ARS2 - Stavebně konstrukč...'!$C$45:$J$77,'ARS2 - Stavebně konstrukč...'!$C$83:$K$916</definedName>
    <definedName name="_xlnm.Print_Titles" localSheetId="5">'ARS2 - Stavebně konstrukč...'!$95:$95</definedName>
    <definedName name="_xlnm._FilterDatabase" localSheetId="6" hidden="1">'EIS - Elektroinstalace'!$C$83:$K$141</definedName>
    <definedName name="_xlnm.Print_Area" localSheetId="6">'EIS - Elektroinstalace'!$C$4:$J$39,'EIS - Elektroinstalace'!$C$45:$J$65,'EIS - Elektroinstalace'!$C$71:$K$141</definedName>
    <definedName name="_xlnm.Print_Titles" localSheetId="6">'EIS - Elektroinstalace'!$83:$83</definedName>
    <definedName name="_xlnm._FilterDatabase" localSheetId="7" hidden="1">'ZTI2 - Zdravotně technick...'!$C$85:$K$223</definedName>
    <definedName name="_xlnm.Print_Area" localSheetId="7">'ZTI2 - Zdravotně technick...'!$C$4:$J$39,'ZTI2 - Zdravotně technick...'!$C$45:$J$67,'ZTI2 - Zdravotně technick...'!$C$73:$K$223</definedName>
    <definedName name="_xlnm.Print_Titles" localSheetId="7">'ZTI2 - Zdravotně technick...'!$85:$85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220"/>
  <c r="BH220"/>
  <c r="BG220"/>
  <c r="BF220"/>
  <c r="T220"/>
  <c r="T219"/>
  <c r="R220"/>
  <c r="R219"/>
  <c r="P220"/>
  <c r="P219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4"/>
  <c r="BH204"/>
  <c r="BG204"/>
  <c r="BF204"/>
  <c r="T204"/>
  <c r="R204"/>
  <c r="P204"/>
  <c r="BI200"/>
  <c r="BH200"/>
  <c r="BG200"/>
  <c r="BF200"/>
  <c r="T200"/>
  <c r="R200"/>
  <c r="P200"/>
  <c r="BI192"/>
  <c r="BH192"/>
  <c r="BG192"/>
  <c r="BF192"/>
  <c r="T192"/>
  <c r="R192"/>
  <c r="P192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28"/>
  <c r="BH128"/>
  <c r="BG128"/>
  <c r="BF128"/>
  <c r="T128"/>
  <c r="R128"/>
  <c r="P128"/>
  <c r="BI120"/>
  <c r="BH120"/>
  <c r="BG120"/>
  <c r="BF120"/>
  <c r="T120"/>
  <c r="R120"/>
  <c r="P120"/>
  <c r="BI112"/>
  <c r="BH112"/>
  <c r="BG112"/>
  <c r="BF112"/>
  <c r="T112"/>
  <c r="R112"/>
  <c r="P112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7" r="J37"/>
  <c r="J36"/>
  <c i="1" r="AY60"/>
  <c i="7" r="J35"/>
  <c i="1" r="AX60"/>
  <c i="7"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6" r="J37"/>
  <c r="J36"/>
  <c i="1" r="AY59"/>
  <c i="6" r="J35"/>
  <c i="1" r="AX59"/>
  <c i="6" r="BI913"/>
  <c r="BH913"/>
  <c r="BG913"/>
  <c r="BF913"/>
  <c r="T913"/>
  <c r="T912"/>
  <c r="R913"/>
  <c r="R912"/>
  <c r="P913"/>
  <c r="P912"/>
  <c r="BI906"/>
  <c r="BH906"/>
  <c r="BG906"/>
  <c r="BF906"/>
  <c r="T906"/>
  <c r="R906"/>
  <c r="P906"/>
  <c r="BI900"/>
  <c r="BH900"/>
  <c r="BG900"/>
  <c r="BF900"/>
  <c r="T900"/>
  <c r="R900"/>
  <c r="P900"/>
  <c r="BI897"/>
  <c r="BH897"/>
  <c r="BG897"/>
  <c r="BF897"/>
  <c r="T897"/>
  <c r="R897"/>
  <c r="P897"/>
  <c r="BI888"/>
  <c r="BH888"/>
  <c r="BG888"/>
  <c r="BF888"/>
  <c r="T888"/>
  <c r="R888"/>
  <c r="P888"/>
  <c r="BI884"/>
  <c r="BH884"/>
  <c r="BG884"/>
  <c r="BF884"/>
  <c r="T884"/>
  <c r="R884"/>
  <c r="P884"/>
  <c r="BI788"/>
  <c r="BH788"/>
  <c r="BG788"/>
  <c r="BF788"/>
  <c r="T788"/>
  <c r="R788"/>
  <c r="P788"/>
  <c r="BI777"/>
  <c r="BH777"/>
  <c r="BG777"/>
  <c r="BF777"/>
  <c r="T777"/>
  <c r="R777"/>
  <c r="P777"/>
  <c r="BI767"/>
  <c r="BH767"/>
  <c r="BG767"/>
  <c r="BF767"/>
  <c r="T767"/>
  <c r="R767"/>
  <c r="P767"/>
  <c r="BI757"/>
  <c r="BH757"/>
  <c r="BG757"/>
  <c r="BF757"/>
  <c r="T757"/>
  <c r="R757"/>
  <c r="P757"/>
  <c r="BI753"/>
  <c r="BH753"/>
  <c r="BG753"/>
  <c r="BF753"/>
  <c r="T753"/>
  <c r="R753"/>
  <c r="P753"/>
  <c r="BI750"/>
  <c r="BH750"/>
  <c r="BG750"/>
  <c r="BF750"/>
  <c r="T750"/>
  <c r="R750"/>
  <c r="P750"/>
  <c r="BI732"/>
  <c r="BH732"/>
  <c r="BG732"/>
  <c r="BF732"/>
  <c r="T732"/>
  <c r="R732"/>
  <c r="P732"/>
  <c r="BI729"/>
  <c r="BH729"/>
  <c r="BG729"/>
  <c r="BF729"/>
  <c r="T729"/>
  <c r="R729"/>
  <c r="P729"/>
  <c r="BI725"/>
  <c r="BH725"/>
  <c r="BG725"/>
  <c r="BF725"/>
  <c r="T725"/>
  <c r="R725"/>
  <c r="P725"/>
  <c r="BI692"/>
  <c r="BH692"/>
  <c r="BG692"/>
  <c r="BF692"/>
  <c r="T692"/>
  <c r="R692"/>
  <c r="P692"/>
  <c r="BI688"/>
  <c r="BH688"/>
  <c r="BG688"/>
  <c r="BF688"/>
  <c r="T688"/>
  <c r="R688"/>
  <c r="P688"/>
  <c r="BI685"/>
  <c r="BH685"/>
  <c r="BG685"/>
  <c r="BF685"/>
  <c r="T685"/>
  <c r="R685"/>
  <c r="P685"/>
  <c r="BI671"/>
  <c r="BH671"/>
  <c r="BG671"/>
  <c r="BF671"/>
  <c r="T671"/>
  <c r="R671"/>
  <c r="P671"/>
  <c r="BI668"/>
  <c r="BH668"/>
  <c r="BG668"/>
  <c r="BF668"/>
  <c r="T668"/>
  <c r="R668"/>
  <c r="P668"/>
  <c r="BI659"/>
  <c r="BH659"/>
  <c r="BG659"/>
  <c r="BF659"/>
  <c r="T659"/>
  <c r="R659"/>
  <c r="P659"/>
  <c r="BI650"/>
  <c r="BH650"/>
  <c r="BG650"/>
  <c r="BF650"/>
  <c r="T650"/>
  <c r="R650"/>
  <c r="P650"/>
  <c r="BI642"/>
  <c r="BH642"/>
  <c r="BG642"/>
  <c r="BF642"/>
  <c r="T642"/>
  <c r="R642"/>
  <c r="P642"/>
  <c r="BI637"/>
  <c r="BH637"/>
  <c r="BG637"/>
  <c r="BF637"/>
  <c r="T637"/>
  <c r="R637"/>
  <c r="P637"/>
  <c r="BI632"/>
  <c r="BH632"/>
  <c r="BG632"/>
  <c r="BF632"/>
  <c r="T632"/>
  <c r="R632"/>
  <c r="P632"/>
  <c r="BI627"/>
  <c r="BH627"/>
  <c r="BG627"/>
  <c r="BF627"/>
  <c r="T627"/>
  <c r="R627"/>
  <c r="P627"/>
  <c r="BI623"/>
  <c r="BH623"/>
  <c r="BG623"/>
  <c r="BF623"/>
  <c r="T623"/>
  <c r="R623"/>
  <c r="P623"/>
  <c r="BI611"/>
  <c r="BH611"/>
  <c r="BG611"/>
  <c r="BF611"/>
  <c r="T611"/>
  <c r="R611"/>
  <c r="P611"/>
  <c r="BI606"/>
  <c r="BH606"/>
  <c r="BG606"/>
  <c r="BF606"/>
  <c r="T606"/>
  <c r="R606"/>
  <c r="P606"/>
  <c r="BI603"/>
  <c r="BH603"/>
  <c r="BG603"/>
  <c r="BF603"/>
  <c r="T603"/>
  <c r="R603"/>
  <c r="P603"/>
  <c r="BI599"/>
  <c r="BH599"/>
  <c r="BG599"/>
  <c r="BF599"/>
  <c r="T599"/>
  <c r="R599"/>
  <c r="P599"/>
  <c r="BI580"/>
  <c r="BH580"/>
  <c r="BG580"/>
  <c r="BF580"/>
  <c r="T580"/>
  <c r="R580"/>
  <c r="P580"/>
  <c r="BI576"/>
  <c r="BH576"/>
  <c r="BG576"/>
  <c r="BF576"/>
  <c r="T576"/>
  <c r="R576"/>
  <c r="P576"/>
  <c r="BI571"/>
  <c r="BH571"/>
  <c r="BG571"/>
  <c r="BF571"/>
  <c r="T571"/>
  <c r="R571"/>
  <c r="P571"/>
  <c r="BI569"/>
  <c r="BH569"/>
  <c r="BG569"/>
  <c r="BF569"/>
  <c r="T569"/>
  <c r="R569"/>
  <c r="P569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3"/>
  <c r="BH553"/>
  <c r="BG553"/>
  <c r="BF553"/>
  <c r="T553"/>
  <c r="R553"/>
  <c r="P553"/>
  <c r="BI549"/>
  <c r="BH549"/>
  <c r="BG549"/>
  <c r="BF549"/>
  <c r="T549"/>
  <c r="R549"/>
  <c r="P549"/>
  <c r="BI544"/>
  <c r="BH544"/>
  <c r="BG544"/>
  <c r="BF544"/>
  <c r="T544"/>
  <c r="R544"/>
  <c r="P544"/>
  <c r="BI536"/>
  <c r="BH536"/>
  <c r="BG536"/>
  <c r="BF536"/>
  <c r="T536"/>
  <c r="R536"/>
  <c r="P536"/>
  <c r="BI528"/>
  <c r="BH528"/>
  <c r="BG528"/>
  <c r="BF528"/>
  <c r="T528"/>
  <c r="R528"/>
  <c r="P528"/>
  <c r="BI525"/>
  <c r="BH525"/>
  <c r="BG525"/>
  <c r="BF525"/>
  <c r="T525"/>
  <c r="R525"/>
  <c r="P525"/>
  <c r="BI509"/>
  <c r="BH509"/>
  <c r="BG509"/>
  <c r="BF509"/>
  <c r="T509"/>
  <c r="R509"/>
  <c r="P509"/>
  <c r="BI501"/>
  <c r="BH501"/>
  <c r="BG501"/>
  <c r="BF501"/>
  <c r="T501"/>
  <c r="R501"/>
  <c r="P501"/>
  <c r="BI489"/>
  <c r="BH489"/>
  <c r="BG489"/>
  <c r="BF489"/>
  <c r="T489"/>
  <c r="R489"/>
  <c r="P489"/>
  <c r="BI483"/>
  <c r="BH483"/>
  <c r="BG483"/>
  <c r="BF483"/>
  <c r="T483"/>
  <c r="R483"/>
  <c r="P483"/>
  <c r="BI478"/>
  <c r="BH478"/>
  <c r="BG478"/>
  <c r="BF478"/>
  <c r="T478"/>
  <c r="R478"/>
  <c r="P478"/>
  <c r="BI474"/>
  <c r="BH474"/>
  <c r="BG474"/>
  <c r="BF474"/>
  <c r="T474"/>
  <c r="R474"/>
  <c r="P474"/>
  <c r="BI471"/>
  <c r="BH471"/>
  <c r="BG471"/>
  <c r="BF471"/>
  <c r="T471"/>
  <c r="R471"/>
  <c r="P471"/>
  <c r="BI466"/>
  <c r="BH466"/>
  <c r="BG466"/>
  <c r="BF466"/>
  <c r="T466"/>
  <c r="R466"/>
  <c r="P466"/>
  <c r="BI461"/>
  <c r="BH461"/>
  <c r="BG461"/>
  <c r="BF461"/>
  <c r="T461"/>
  <c r="T460"/>
  <c r="R461"/>
  <c r="R460"/>
  <c r="P461"/>
  <c r="P460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13"/>
  <c r="BH413"/>
  <c r="BG413"/>
  <c r="BF413"/>
  <c r="T413"/>
  <c r="R413"/>
  <c r="P413"/>
  <c r="BI408"/>
  <c r="BH408"/>
  <c r="BG408"/>
  <c r="BF408"/>
  <c r="T408"/>
  <c r="R408"/>
  <c r="P408"/>
  <c r="BI403"/>
  <c r="BH403"/>
  <c r="BG403"/>
  <c r="BF403"/>
  <c r="T403"/>
  <c r="R403"/>
  <c r="P403"/>
  <c r="BI398"/>
  <c r="BH398"/>
  <c r="BG398"/>
  <c r="BF398"/>
  <c r="T398"/>
  <c r="R398"/>
  <c r="P398"/>
  <c r="BI388"/>
  <c r="BH388"/>
  <c r="BG388"/>
  <c r="BF388"/>
  <c r="T388"/>
  <c r="R388"/>
  <c r="P388"/>
  <c r="BI383"/>
  <c r="BH383"/>
  <c r="BG383"/>
  <c r="BF383"/>
  <c r="T383"/>
  <c r="R383"/>
  <c r="P383"/>
  <c r="BI367"/>
  <c r="BH367"/>
  <c r="BG367"/>
  <c r="BF367"/>
  <c r="T367"/>
  <c r="R367"/>
  <c r="P367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233"/>
  <c r="BH233"/>
  <c r="BG233"/>
  <c r="BF233"/>
  <c r="T233"/>
  <c r="R233"/>
  <c r="P233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2"/>
  <c r="BH112"/>
  <c r="BG112"/>
  <c r="BF112"/>
  <c r="T112"/>
  <c r="R112"/>
  <c r="P112"/>
  <c r="BI107"/>
  <c r="BH107"/>
  <c r="BG107"/>
  <c r="BF107"/>
  <c r="T107"/>
  <c r="R107"/>
  <c r="P107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5" r="J37"/>
  <c r="J36"/>
  <c i="1" r="AY58"/>
  <c i="5" r="J35"/>
  <c i="1" r="AX58"/>
  <c i="5" r="BI124"/>
  <c r="BH124"/>
  <c r="BG124"/>
  <c r="BF124"/>
  <c r="T124"/>
  <c r="T123"/>
  <c r="R124"/>
  <c r="R123"/>
  <c r="P124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73"/>
  <c i="4" r="J37"/>
  <c r="J36"/>
  <c i="1" r="AY57"/>
  <c i="4" r="J35"/>
  <c i="1" r="AX57"/>
  <c i="4" r="BI741"/>
  <c r="BH741"/>
  <c r="BG741"/>
  <c r="BF741"/>
  <c r="T741"/>
  <c r="T740"/>
  <c r="R741"/>
  <c r="R740"/>
  <c r="P741"/>
  <c r="P740"/>
  <c r="BI672"/>
  <c r="BH672"/>
  <c r="BG672"/>
  <c r="BF672"/>
  <c r="T672"/>
  <c r="R672"/>
  <c r="P672"/>
  <c r="BI604"/>
  <c r="BH604"/>
  <c r="BG604"/>
  <c r="BF604"/>
  <c r="T604"/>
  <c r="R604"/>
  <c r="P604"/>
  <c r="BI601"/>
  <c r="BH601"/>
  <c r="BG601"/>
  <c r="BF601"/>
  <c r="T601"/>
  <c r="R601"/>
  <c r="P601"/>
  <c r="BI587"/>
  <c r="BH587"/>
  <c r="BG587"/>
  <c r="BF587"/>
  <c r="T587"/>
  <c r="R587"/>
  <c r="P587"/>
  <c r="BI532"/>
  <c r="BH532"/>
  <c r="BG532"/>
  <c r="BF532"/>
  <c r="T532"/>
  <c r="R532"/>
  <c r="P532"/>
  <c r="BI477"/>
  <c r="BH477"/>
  <c r="BG477"/>
  <c r="BF477"/>
  <c r="T477"/>
  <c r="R477"/>
  <c r="P477"/>
  <c r="BI471"/>
  <c r="BH471"/>
  <c r="BG471"/>
  <c r="BF471"/>
  <c r="T471"/>
  <c r="R471"/>
  <c r="P471"/>
  <c r="BI466"/>
  <c r="BH466"/>
  <c r="BG466"/>
  <c r="BF466"/>
  <c r="T466"/>
  <c r="R466"/>
  <c r="P466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49"/>
  <c r="BH449"/>
  <c r="BG449"/>
  <c r="BF449"/>
  <c r="T449"/>
  <c r="R449"/>
  <c r="P449"/>
  <c r="BI446"/>
  <c r="BH446"/>
  <c r="BG446"/>
  <c r="BF446"/>
  <c r="T446"/>
  <c r="R446"/>
  <c r="P446"/>
  <c r="BI439"/>
  <c r="BH439"/>
  <c r="BG439"/>
  <c r="BF439"/>
  <c r="T439"/>
  <c r="R439"/>
  <c r="P439"/>
  <c r="BI432"/>
  <c r="BH432"/>
  <c r="BG432"/>
  <c r="BF432"/>
  <c r="T432"/>
  <c r="R432"/>
  <c r="P432"/>
  <c r="BI428"/>
  <c r="BH428"/>
  <c r="BG428"/>
  <c r="BF428"/>
  <c r="T428"/>
  <c r="R428"/>
  <c r="P428"/>
  <c r="BI416"/>
  <c r="BH416"/>
  <c r="BG416"/>
  <c r="BF416"/>
  <c r="T416"/>
  <c r="R416"/>
  <c r="P416"/>
  <c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6"/>
  <c r="BH356"/>
  <c r="BG356"/>
  <c r="BF356"/>
  <c r="T356"/>
  <c r="R356"/>
  <c r="P356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1"/>
  <c r="BH321"/>
  <c r="BG321"/>
  <c r="BF321"/>
  <c r="T321"/>
  <c r="R321"/>
  <c r="P321"/>
  <c r="BI314"/>
  <c r="BH314"/>
  <c r="BG314"/>
  <c r="BF314"/>
  <c r="T314"/>
  <c r="R314"/>
  <c r="P314"/>
  <c r="BI305"/>
  <c r="BH305"/>
  <c r="BG305"/>
  <c r="BF305"/>
  <c r="T305"/>
  <c r="R305"/>
  <c r="P305"/>
  <c r="BI300"/>
  <c r="BH300"/>
  <c r="BG300"/>
  <c r="BF300"/>
  <c r="T300"/>
  <c r="T299"/>
  <c r="R300"/>
  <c r="R299"/>
  <c r="P300"/>
  <c r="P299"/>
  <c r="BI296"/>
  <c r="BH296"/>
  <c r="BG296"/>
  <c r="BF296"/>
  <c r="T296"/>
  <c r="R296"/>
  <c r="P296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33"/>
  <c r="BH233"/>
  <c r="BG233"/>
  <c r="BF233"/>
  <c r="T233"/>
  <c r="R233"/>
  <c r="P233"/>
  <c r="BI221"/>
  <c r="BH221"/>
  <c r="BG221"/>
  <c r="BF221"/>
  <c r="T221"/>
  <c r="R221"/>
  <c r="P221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2"/>
  <c r="BH192"/>
  <c r="BG192"/>
  <c r="BF192"/>
  <c r="T192"/>
  <c r="R192"/>
  <c r="P192"/>
  <c r="BI143"/>
  <c r="BH143"/>
  <c r="BG143"/>
  <c r="BF143"/>
  <c r="T143"/>
  <c r="R143"/>
  <c r="P143"/>
  <c r="BI135"/>
  <c r="BH135"/>
  <c r="BG135"/>
  <c r="BF135"/>
  <c r="T135"/>
  <c r="R135"/>
  <c r="P135"/>
  <c r="BI127"/>
  <c r="BH127"/>
  <c r="BG127"/>
  <c r="BF127"/>
  <c r="T127"/>
  <c r="R127"/>
  <c r="P127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3" r="J37"/>
  <c r="J36"/>
  <c i="1" r="AY56"/>
  <c i="3" r="J35"/>
  <c i="1" r="AX56"/>
  <c i="3" r="BI94"/>
  <c r="BH94"/>
  <c r="BG94"/>
  <c r="BF94"/>
  <c r="T94"/>
  <c r="T93"/>
  <c r="R94"/>
  <c r="R93"/>
  <c r="P94"/>
  <c r="P93"/>
  <c r="BI90"/>
  <c r="BH90"/>
  <c r="BG90"/>
  <c r="BF90"/>
  <c r="T90"/>
  <c r="T89"/>
  <c r="R90"/>
  <c r="R89"/>
  <c r="P90"/>
  <c r="P89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1" r="L50"/>
  <c r="AM50"/>
  <c r="AM49"/>
  <c r="L49"/>
  <c r="AM47"/>
  <c r="L47"/>
  <c r="L45"/>
  <c r="L44"/>
  <c i="2" r="J99"/>
  <c r="BK92"/>
  <c r="J89"/>
  <c r="BK97"/>
  <c i="3" r="J86"/>
  <c i="4" r="BK403"/>
  <c r="J206"/>
  <c r="J741"/>
  <c r="BK449"/>
  <c r="BK349"/>
  <c r="BK289"/>
  <c r="J114"/>
  <c r="J432"/>
  <c r="J356"/>
  <c r="BK321"/>
  <c r="J296"/>
  <c r="BK209"/>
  <c r="BK119"/>
  <c i="5" r="J120"/>
  <c r="BK86"/>
  <c r="BK124"/>
  <c r="J89"/>
  <c i="6" r="BK461"/>
  <c r="J118"/>
  <c r="BK750"/>
  <c r="J558"/>
  <c r="J525"/>
  <c r="BK344"/>
  <c r="BK685"/>
  <c r="J611"/>
  <c r="J536"/>
  <c r="J466"/>
  <c r="J388"/>
  <c r="J346"/>
  <c r="J99"/>
  <c r="J900"/>
  <c r="BK688"/>
  <c r="BK569"/>
  <c r="BK453"/>
  <c r="BK233"/>
  <c i="7" r="BK123"/>
  <c r="J135"/>
  <c r="J103"/>
  <c r="BK119"/>
  <c r="BK105"/>
  <c r="BK95"/>
  <c r="J133"/>
  <c r="J119"/>
  <c r="J113"/>
  <c i="8" r="BK212"/>
  <c r="BK95"/>
  <c r="J156"/>
  <c r="J104"/>
  <c r="J128"/>
  <c i="4" r="J471"/>
  <c r="J416"/>
  <c r="J321"/>
  <c r="BK192"/>
  <c r="BK446"/>
  <c r="BK347"/>
  <c i="8" r="J174"/>
  <c r="J162"/>
  <c i="1" r="AS54"/>
  <c i="4" r="J305"/>
  <c r="J119"/>
  <c r="BK428"/>
  <c r="J347"/>
  <c r="BK275"/>
  <c r="BK109"/>
  <c r="J439"/>
  <c r="BK340"/>
  <c r="J275"/>
  <c r="BK143"/>
  <c i="5" r="BK117"/>
  <c r="BK111"/>
  <c r="BK114"/>
  <c i="6" r="J788"/>
  <c r="J599"/>
  <c r="J509"/>
  <c r="BK388"/>
  <c r="BK767"/>
  <c r="J668"/>
  <c r="J564"/>
  <c r="J471"/>
  <c r="J334"/>
  <c r="J623"/>
  <c r="J478"/>
  <c r="BK367"/>
  <c r="J112"/>
  <c r="BK900"/>
  <c r="J757"/>
  <c r="J659"/>
  <c r="J560"/>
  <c r="BK346"/>
  <c i="7" r="J140"/>
  <c r="BK133"/>
  <c r="BK111"/>
  <c r="BK129"/>
  <c i="8" r="J216"/>
  <c r="J159"/>
  <c r="J220"/>
  <c r="J139"/>
  <c r="BK112"/>
  <c r="BK139"/>
  <c i="2" r="J97"/>
  <c r="BK95"/>
  <c r="BK99"/>
  <c i="3" r="BK86"/>
  <c i="4" r="BK471"/>
  <c r="J349"/>
  <c r="BK270"/>
  <c r="BK96"/>
  <c r="BK466"/>
  <c r="BK358"/>
  <c r="BK300"/>
  <c r="J143"/>
  <c r="J461"/>
  <c r="BK333"/>
  <c r="J286"/>
  <c r="BK233"/>
  <c r="J101"/>
  <c i="5" r="J98"/>
  <c r="J105"/>
  <c r="BK89"/>
  <c r="J111"/>
  <c r="J95"/>
  <c i="6" r="J777"/>
  <c r="BK632"/>
  <c r="J606"/>
  <c r="J580"/>
  <c r="J474"/>
  <c r="BK403"/>
  <c r="BK132"/>
  <c r="BK757"/>
  <c r="J725"/>
  <c r="BK659"/>
  <c r="BK603"/>
  <c r="BK536"/>
  <c r="BK478"/>
  <c r="BK457"/>
  <c r="BK398"/>
  <c r="J339"/>
  <c r="J627"/>
  <c r="J576"/>
  <c r="BK549"/>
  <c r="BK471"/>
  <c r="J408"/>
  <c r="BK351"/>
  <c r="BK118"/>
  <c r="J897"/>
  <c r="BK725"/>
  <c r="J650"/>
  <c r="BK553"/>
  <c r="J483"/>
  <c r="BK334"/>
  <c i="7" r="BK135"/>
  <c r="BK93"/>
  <c r="BK115"/>
  <c r="J125"/>
  <c r="J107"/>
  <c r="J101"/>
  <c r="J93"/>
  <c r="BK127"/>
  <c r="BK99"/>
  <c i="8" r="BK192"/>
  <c r="BK146"/>
  <c r="BK216"/>
  <c r="BK156"/>
  <c r="J146"/>
  <c i="4" r="J672"/>
  <c r="BK439"/>
  <c r="BK399"/>
  <c r="BK296"/>
  <c r="BK127"/>
  <c i="8" r="J200"/>
  <c r="BK136"/>
  <c r="BK120"/>
  <c r="J136"/>
  <c i="2" r="BK82"/>
  <c i="3" r="J94"/>
  <c i="4" r="J457"/>
  <c r="J363"/>
  <c r="BK221"/>
  <c r="BK601"/>
  <c r="J446"/>
  <c r="BK356"/>
  <c r="BK305"/>
  <c r="BK135"/>
  <c r="BK457"/>
  <c r="J351"/>
  <c r="BK292"/>
  <c r="BK206"/>
  <c r="J106"/>
  <c i="5" r="J102"/>
  <c r="J124"/>
  <c r="J92"/>
  <c i="6" r="BK611"/>
  <c r="BK560"/>
  <c r="BK408"/>
  <c r="J128"/>
  <c r="BK729"/>
  <c r="BK627"/>
  <c r="BK528"/>
  <c r="BK383"/>
  <c r="BK732"/>
  <c r="BK606"/>
  <c r="J553"/>
  <c r="BK474"/>
  <c r="J123"/>
  <c r="BK906"/>
  <c r="BK884"/>
  <c r="J692"/>
  <c r="BK580"/>
  <c r="BK509"/>
  <c r="J403"/>
  <c r="BK123"/>
  <c i="7" r="BK107"/>
  <c r="J127"/>
  <c r="BK89"/>
  <c r="J121"/>
  <c i="8" r="BK204"/>
  <c r="BK128"/>
  <c r="BK159"/>
  <c r="J143"/>
  <c r="J177"/>
  <c r="BK89"/>
  <c i="2" r="J92"/>
  <c r="J84"/>
  <c r="BK84"/>
  <c i="4" r="J604"/>
  <c r="J336"/>
  <c r="J135"/>
  <c r="BK604"/>
  <c r="BK432"/>
  <c r="BK336"/>
  <c r="J280"/>
  <c r="BK106"/>
  <c r="BK454"/>
  <c r="BK367"/>
  <c r="J300"/>
  <c r="J270"/>
  <c r="BK201"/>
  <c r="J109"/>
  <c i="5" r="BK108"/>
  <c r="J114"/>
  <c r="BK95"/>
  <c r="J117"/>
  <c r="BK105"/>
  <c i="6" r="J884"/>
  <c r="J750"/>
  <c r="BK623"/>
  <c r="J569"/>
  <c r="BK558"/>
  <c r="BK413"/>
  <c r="J344"/>
  <c r="BK99"/>
  <c r="J671"/>
  <c r="J642"/>
  <c r="BK544"/>
  <c r="J461"/>
  <c r="BK447"/>
  <c r="J367"/>
  <c r="BK137"/>
  <c r="J632"/>
  <c r="J603"/>
  <c r="J562"/>
  <c r="BK489"/>
  <c r="BK450"/>
  <c r="BK339"/>
  <c r="J913"/>
  <c r="J888"/>
  <c r="J732"/>
  <c r="J637"/>
  <c r="BK525"/>
  <c r="J413"/>
  <c r="J132"/>
  <c i="7" r="J105"/>
  <c r="J131"/>
  <c r="BK87"/>
  <c r="BK109"/>
  <c r="J97"/>
  <c r="BK131"/>
  <c r="J115"/>
  <c r="BK101"/>
  <c r="J87"/>
  <c i="8" r="J165"/>
  <c r="J89"/>
  <c r="J95"/>
  <c r="J212"/>
  <c i="2" r="BK86"/>
  <c i="4" r="J454"/>
  <c r="J340"/>
  <c r="BK286"/>
  <c r="BK101"/>
  <c r="J358"/>
  <c i="8" r="BK143"/>
  <c r="BK162"/>
  <c r="J171"/>
  <c i="2" r="J82"/>
  <c i="3" r="BK94"/>
  <c i="4" r="J601"/>
  <c r="J367"/>
  <c r="BK280"/>
  <c r="BK741"/>
  <c r="BK461"/>
  <c r="J333"/>
  <c r="J233"/>
  <c r="BK587"/>
  <c r="J399"/>
  <c r="J314"/>
  <c r="J221"/>
  <c r="BK114"/>
  <c i="5" r="J86"/>
  <c r="BK102"/>
  <c r="J108"/>
  <c i="6" r="BK753"/>
  <c r="BK576"/>
  <c r="J457"/>
  <c r="BK112"/>
  <c r="J688"/>
  <c r="J549"/>
  <c r="J450"/>
  <c r="BK788"/>
  <c r="BK637"/>
  <c r="BK571"/>
  <c r="J528"/>
  <c r="J398"/>
  <c r="J348"/>
  <c r="J107"/>
  <c r="BK897"/>
  <c r="J729"/>
  <c r="BK642"/>
  <c r="J447"/>
  <c r="J329"/>
  <c i="7" r="BK121"/>
  <c r="J89"/>
  <c r="BK97"/>
  <c r="BK140"/>
  <c i="8" r="BK174"/>
  <c r="J99"/>
  <c r="J204"/>
  <c r="BK104"/>
  <c r="BK220"/>
  <c r="J112"/>
  <c i="2" r="J95"/>
  <c r="BK89"/>
  <c r="J86"/>
  <c i="3" r="J90"/>
  <c i="4" r="J449"/>
  <c r="J289"/>
  <c r="J127"/>
  <c r="J532"/>
  <c r="J406"/>
  <c r="BK314"/>
  <c r="J209"/>
  <c r="BK532"/>
  <c r="BK406"/>
  <c r="BK345"/>
  <c i="6" r="BK483"/>
  <c r="J383"/>
  <c r="BK128"/>
  <c r="J906"/>
  <c r="BK777"/>
  <c r="BK668"/>
  <c r="BK562"/>
  <c r="J501"/>
  <c r="J351"/>
  <c r="BK107"/>
  <c i="7" r="BK117"/>
  <c r="BK125"/>
  <c r="J95"/>
  <c r="BK113"/>
  <c r="BK103"/>
  <c r="BK137"/>
  <c r="J123"/>
  <c r="J109"/>
  <c i="8" r="BK171"/>
  <c r="J120"/>
  <c r="BK177"/>
  <c r="J192"/>
  <c r="J182"/>
  <c i="4" r="J587"/>
  <c r="BK351"/>
  <c r="BK265"/>
  <c r="J466"/>
  <c r="BK416"/>
  <c i="8" r="J92"/>
  <c r="BK200"/>
  <c r="BK99"/>
  <c i="3" r="BK90"/>
  <c i="4" r="BK672"/>
  <c r="J428"/>
  <c r="J345"/>
  <c r="J201"/>
  <c r="J477"/>
  <c r="J403"/>
  <c r="J292"/>
  <c r="BK477"/>
  <c r="BK363"/>
  <c r="J265"/>
  <c r="J192"/>
  <c r="J96"/>
  <c i="5" r="BK120"/>
  <c r="BK92"/>
  <c r="BK98"/>
  <c i="6" r="BK692"/>
  <c r="J571"/>
  <c r="BK466"/>
  <c r="BK329"/>
  <c r="J753"/>
  <c r="BK650"/>
  <c r="BK501"/>
  <c r="BK348"/>
  <c r="BK671"/>
  <c r="BK599"/>
  <c r="J544"/>
  <c r="J453"/>
  <c r="J233"/>
  <c r="BK913"/>
  <c r="BK888"/>
  <c r="J767"/>
  <c r="J685"/>
  <c r="BK564"/>
  <c r="J489"/>
  <c r="J137"/>
  <c i="7" r="J129"/>
  <c r="J99"/>
  <c r="J117"/>
  <c r="J137"/>
  <c r="J111"/>
  <c i="8" r="J168"/>
  <c r="BK92"/>
  <c r="BK182"/>
  <c r="BK168"/>
  <c r="BK165"/>
  <c i="2" l="1" r="R81"/>
  <c r="R80"/>
  <c i="4" r="BK95"/>
  <c r="J95"/>
  <c r="J61"/>
  <c r="R95"/>
  <c r="BK126"/>
  <c r="J126"/>
  <c r="J62"/>
  <c r="T126"/>
  <c r="P208"/>
  <c r="T208"/>
  <c r="P285"/>
  <c r="R285"/>
  <c r="BK304"/>
  <c r="J304"/>
  <c r="J67"/>
  <c r="T304"/>
  <c r="P339"/>
  <c r="R339"/>
  <c r="BK366"/>
  <c r="J366"/>
  <c r="J69"/>
  <c r="R366"/>
  <c r="BK431"/>
  <c r="J431"/>
  <c r="J70"/>
  <c r="T431"/>
  <c r="P460"/>
  <c r="T460"/>
  <c r="P476"/>
  <c r="R476"/>
  <c i="5" r="T85"/>
  <c r="R101"/>
  <c i="6" r="P98"/>
  <c r="T131"/>
  <c r="R350"/>
  <c r="BK446"/>
  <c r="J446"/>
  <c r="J64"/>
  <c r="BK465"/>
  <c r="J465"/>
  <c r="J67"/>
  <c r="BK477"/>
  <c r="J477"/>
  <c r="J68"/>
  <c r="P488"/>
  <c r="R552"/>
  <c r="T579"/>
  <c r="T626"/>
  <c r="T691"/>
  <c r="R756"/>
  <c r="R787"/>
  <c i="7" r="P86"/>
  <c r="P85"/>
  <c r="P92"/>
  <c r="P91"/>
  <c i="8" r="P88"/>
  <c r="P87"/>
  <c r="BK103"/>
  <c r="T142"/>
  <c i="5" r="BK85"/>
  <c r="J85"/>
  <c r="J61"/>
  <c r="BK101"/>
  <c r="J101"/>
  <c r="J62"/>
  <c i="6" r="R98"/>
  <c r="R131"/>
  <c r="BK350"/>
  <c r="J350"/>
  <c r="J63"/>
  <c r="P446"/>
  <c r="T465"/>
  <c r="P477"/>
  <c r="R488"/>
  <c r="T552"/>
  <c r="R579"/>
  <c r="BK626"/>
  <c r="J626"/>
  <c r="J72"/>
  <c r="R691"/>
  <c r="T756"/>
  <c r="P787"/>
  <c i="7" r="T86"/>
  <c r="T85"/>
  <c r="BK92"/>
  <c r="J92"/>
  <c r="J63"/>
  <c i="8" r="T88"/>
  <c r="T87"/>
  <c r="T103"/>
  <c r="T102"/>
  <c r="R142"/>
  <c i="2" r="BK81"/>
  <c r="J81"/>
  <c r="J60"/>
  <c r="T81"/>
  <c r="T80"/>
  <c i="5" r="P85"/>
  <c r="P101"/>
  <c i="6" r="T98"/>
  <c r="BK131"/>
  <c r="J131"/>
  <c r="J62"/>
  <c r="T350"/>
  <c r="R446"/>
  <c r="R465"/>
  <c r="T477"/>
  <c r="T488"/>
  <c r="BK552"/>
  <c r="J552"/>
  <c r="J70"/>
  <c r="BK579"/>
  <c r="J579"/>
  <c r="J71"/>
  <c r="R626"/>
  <c r="BK691"/>
  <c r="J691"/>
  <c r="J73"/>
  <c r="BK756"/>
  <c r="J756"/>
  <c r="J74"/>
  <c r="T787"/>
  <c i="7" r="R86"/>
  <c r="R85"/>
  <c r="R92"/>
  <c r="R91"/>
  <c i="8" r="BK88"/>
  <c r="J88"/>
  <c r="J61"/>
  <c r="R103"/>
  <c r="R102"/>
  <c r="BK142"/>
  <c r="J142"/>
  <c r="J64"/>
  <c i="2" r="P81"/>
  <c r="P80"/>
  <c i="1" r="AU55"/>
  <c i="4" r="P95"/>
  <c r="T95"/>
  <c r="P126"/>
  <c r="R126"/>
  <c r="BK208"/>
  <c r="J208"/>
  <c r="J63"/>
  <c r="R208"/>
  <c r="BK285"/>
  <c r="J285"/>
  <c r="J64"/>
  <c r="T285"/>
  <c r="P304"/>
  <c r="R304"/>
  <c r="BK339"/>
  <c r="J339"/>
  <c r="J68"/>
  <c r="T339"/>
  <c r="P366"/>
  <c r="T366"/>
  <c r="P431"/>
  <c r="R431"/>
  <c r="BK460"/>
  <c r="J460"/>
  <c r="J71"/>
  <c r="R460"/>
  <c r="BK476"/>
  <c r="J476"/>
  <c r="J72"/>
  <c r="T476"/>
  <c i="5" r="R85"/>
  <c r="R84"/>
  <c r="R83"/>
  <c r="T101"/>
  <c i="6" r="BK98"/>
  <c r="J98"/>
  <c r="J61"/>
  <c r="P131"/>
  <c r="P350"/>
  <c r="T446"/>
  <c r="P465"/>
  <c r="R477"/>
  <c r="BK488"/>
  <c r="J488"/>
  <c r="J69"/>
  <c r="P552"/>
  <c r="P579"/>
  <c r="P626"/>
  <c r="P691"/>
  <c r="P756"/>
  <c r="BK787"/>
  <c r="J787"/>
  <c r="J75"/>
  <c i="7" r="BK86"/>
  <c r="J86"/>
  <c r="J61"/>
  <c r="T92"/>
  <c r="T91"/>
  <c i="8" r="R88"/>
  <c r="R87"/>
  <c r="R86"/>
  <c r="P103"/>
  <c r="P142"/>
  <c i="3" r="BK89"/>
  <c r="J89"/>
  <c r="J62"/>
  <c i="4" r="BK299"/>
  <c r="J299"/>
  <c r="J65"/>
  <c r="BK740"/>
  <c r="J740"/>
  <c r="J73"/>
  <c i="5" r="BK123"/>
  <c r="J123"/>
  <c r="J63"/>
  <c i="6" r="BK460"/>
  <c r="J460"/>
  <c r="J65"/>
  <c r="BK912"/>
  <c r="J912"/>
  <c r="J76"/>
  <c i="7" r="BK139"/>
  <c r="J139"/>
  <c r="J64"/>
  <c i="8" r="BK219"/>
  <c r="J219"/>
  <c r="J66"/>
  <c i="3" r="BK85"/>
  <c r="J85"/>
  <c r="J61"/>
  <c i="8" r="BK215"/>
  <c r="J215"/>
  <c r="J65"/>
  <c i="3" r="BK93"/>
  <c r="J93"/>
  <c r="J63"/>
  <c i="8" r="J52"/>
  <c r="BE112"/>
  <c r="BE146"/>
  <c r="BE165"/>
  <c r="BE171"/>
  <c r="BE174"/>
  <c r="F55"/>
  <c r="BE89"/>
  <c r="BE95"/>
  <c r="BE128"/>
  <c r="BE143"/>
  <c r="BE156"/>
  <c r="BE182"/>
  <c r="BE192"/>
  <c r="BE200"/>
  <c r="BE204"/>
  <c r="BE216"/>
  <c r="BE220"/>
  <c r="BE92"/>
  <c r="BE99"/>
  <c r="BE120"/>
  <c r="BE162"/>
  <c r="BE212"/>
  <c r="E48"/>
  <c r="BE104"/>
  <c r="BE136"/>
  <c r="BE139"/>
  <c r="BE159"/>
  <c r="BE168"/>
  <c r="BE177"/>
  <c i="7" r="J52"/>
  <c r="E74"/>
  <c r="BE89"/>
  <c r="BE119"/>
  <c r="BE129"/>
  <c r="BE133"/>
  <c r="BE87"/>
  <c r="BE115"/>
  <c r="BE131"/>
  <c r="BE140"/>
  <c r="BE93"/>
  <c r="BE97"/>
  <c r="BE99"/>
  <c r="BE103"/>
  <c r="BE105"/>
  <c r="BE121"/>
  <c r="BE123"/>
  <c r="BE137"/>
  <c r="F55"/>
  <c r="BE95"/>
  <c r="BE101"/>
  <c r="BE107"/>
  <c r="BE109"/>
  <c r="BE111"/>
  <c r="BE113"/>
  <c r="BE117"/>
  <c r="BE125"/>
  <c r="BE127"/>
  <c r="BE135"/>
  <c i="6" r="F55"/>
  <c r="BE99"/>
  <c r="BE107"/>
  <c r="BE339"/>
  <c r="BE348"/>
  <c r="BE351"/>
  <c r="BE367"/>
  <c r="BE388"/>
  <c r="BE403"/>
  <c r="BE457"/>
  <c r="BE461"/>
  <c r="BE466"/>
  <c r="BE471"/>
  <c r="BE474"/>
  <c r="BE478"/>
  <c r="BE528"/>
  <c r="BE536"/>
  <c r="BE544"/>
  <c r="BE553"/>
  <c r="BE599"/>
  <c r="BE623"/>
  <c r="BE627"/>
  <c r="BE788"/>
  <c r="BE888"/>
  <c r="BE897"/>
  <c r="BE900"/>
  <c r="BE906"/>
  <c r="BE913"/>
  <c r="BE132"/>
  <c r="BE137"/>
  <c r="BE233"/>
  <c r="BE329"/>
  <c r="BE383"/>
  <c r="BE398"/>
  <c r="BE413"/>
  <c r="BE453"/>
  <c r="BE501"/>
  <c r="BE558"/>
  <c r="BE564"/>
  <c r="BE650"/>
  <c r="BE659"/>
  <c r="BE688"/>
  <c r="BE725"/>
  <c r="BE750"/>
  <c r="BE753"/>
  <c r="BE767"/>
  <c r="J52"/>
  <c r="BE112"/>
  <c r="BE123"/>
  <c r="BE408"/>
  <c r="BE483"/>
  <c r="BE509"/>
  <c r="BE560"/>
  <c r="BE569"/>
  <c r="BE571"/>
  <c r="BE576"/>
  <c r="BE580"/>
  <c r="BE606"/>
  <c r="BE611"/>
  <c r="BE632"/>
  <c r="BE685"/>
  <c r="BE692"/>
  <c r="BE777"/>
  <c r="E48"/>
  <c r="BE118"/>
  <c r="BE128"/>
  <c r="BE334"/>
  <c r="BE344"/>
  <c r="BE346"/>
  <c r="BE447"/>
  <c r="BE450"/>
  <c r="BE489"/>
  <c r="BE525"/>
  <c r="BE549"/>
  <c r="BE562"/>
  <c r="BE603"/>
  <c r="BE637"/>
  <c r="BE642"/>
  <c r="BE668"/>
  <c r="BE671"/>
  <c r="BE729"/>
  <c r="BE732"/>
  <c r="BE757"/>
  <c r="BE884"/>
  <c i="4" r="BK94"/>
  <c r="J94"/>
  <c r="J60"/>
  <c r="BK303"/>
  <c r="J303"/>
  <c r="J66"/>
  <c i="5" r="E48"/>
  <c r="J77"/>
  <c r="BE95"/>
  <c r="BE102"/>
  <c r="BE111"/>
  <c r="F80"/>
  <c r="BE86"/>
  <c r="BE89"/>
  <c r="BE117"/>
  <c r="BE120"/>
  <c r="BE124"/>
  <c r="BE92"/>
  <c r="BE98"/>
  <c r="BE105"/>
  <c r="BE108"/>
  <c r="BE114"/>
  <c i="4" r="F55"/>
  <c r="E83"/>
  <c r="J87"/>
  <c r="BE96"/>
  <c r="BE101"/>
  <c r="BE119"/>
  <c r="BE127"/>
  <c r="BE135"/>
  <c r="BE201"/>
  <c r="BE209"/>
  <c r="BE292"/>
  <c r="BE300"/>
  <c r="BE305"/>
  <c r="BE321"/>
  <c r="BE333"/>
  <c r="BE336"/>
  <c r="BE345"/>
  <c r="BE347"/>
  <c r="BE349"/>
  <c r="BE351"/>
  <c r="BE356"/>
  <c r="BE358"/>
  <c r="BE367"/>
  <c r="BE399"/>
  <c r="BE403"/>
  <c r="BE416"/>
  <c r="BE428"/>
  <c r="BE432"/>
  <c r="BE449"/>
  <c r="BE461"/>
  <c r="BE471"/>
  <c r="BE477"/>
  <c r="BE106"/>
  <c r="BE109"/>
  <c r="BE143"/>
  <c r="BE206"/>
  <c r="BE221"/>
  <c r="BE233"/>
  <c r="BE270"/>
  <c r="BE275"/>
  <c r="BE280"/>
  <c r="BE289"/>
  <c r="BE296"/>
  <c r="BE314"/>
  <c r="BE363"/>
  <c r="BE406"/>
  <c r="BE439"/>
  <c r="BE454"/>
  <c r="BE457"/>
  <c r="BE532"/>
  <c r="BE587"/>
  <c r="BE601"/>
  <c r="BE604"/>
  <c r="BE672"/>
  <c r="BE741"/>
  <c r="BE114"/>
  <c r="BE192"/>
  <c r="BE265"/>
  <c r="BE286"/>
  <c r="BE340"/>
  <c r="BE446"/>
  <c r="BE466"/>
  <c i="3" r="F55"/>
  <c r="BE86"/>
  <c r="BE94"/>
  <c r="J77"/>
  <c r="BE90"/>
  <c r="E48"/>
  <c i="2" r="E48"/>
  <c r="J74"/>
  <c r="BE82"/>
  <c r="BE89"/>
  <c r="BE92"/>
  <c r="BE99"/>
  <c r="BE97"/>
  <c r="F55"/>
  <c r="BE84"/>
  <c r="BE86"/>
  <c r="BE95"/>
  <c i="4" r="J34"/>
  <c i="1" r="AW57"/>
  <c i="6" r="F34"/>
  <c i="1" r="BA59"/>
  <c i="8" r="F37"/>
  <c i="1" r="BD61"/>
  <c i="6" r="F35"/>
  <c i="1" r="BB59"/>
  <c i="2" r="F34"/>
  <c i="1" r="BA55"/>
  <c i="5" r="F37"/>
  <c i="1" r="BD58"/>
  <c i="7" r="F35"/>
  <c i="1" r="BB60"/>
  <c i="8" r="F35"/>
  <c i="1" r="BB61"/>
  <c i="4" r="F34"/>
  <c i="1" r="BA57"/>
  <c i="6" r="F36"/>
  <c i="1" r="BC59"/>
  <c i="8" r="F36"/>
  <c i="1" r="BC61"/>
  <c i="7" r="F34"/>
  <c i="1" r="BA60"/>
  <c i="8" r="J34"/>
  <c i="1" r="AW61"/>
  <c i="3" r="F36"/>
  <c i="1" r="BC56"/>
  <c i="6" r="F37"/>
  <c i="1" r="BD59"/>
  <c i="5" r="J34"/>
  <c i="1" r="AW58"/>
  <c i="6" r="J34"/>
  <c i="1" r="AW59"/>
  <c i="7" r="J34"/>
  <c i="1" r="AW60"/>
  <c i="3" r="F37"/>
  <c i="1" r="BD56"/>
  <c i="5" r="F34"/>
  <c i="1" r="BA58"/>
  <c i="5" r="F35"/>
  <c i="1" r="BB58"/>
  <c i="8" r="F34"/>
  <c i="1" r="BA61"/>
  <c i="3" r="F35"/>
  <c i="1" r="BB56"/>
  <c i="5" r="F36"/>
  <c i="1" r="BC58"/>
  <c i="7" r="F37"/>
  <c i="1" r="BD60"/>
  <c i="7" r="F36"/>
  <c i="1" r="BC60"/>
  <c i="2" r="F35"/>
  <c i="1" r="BB55"/>
  <c i="3" r="J34"/>
  <c i="1" r="AW56"/>
  <c i="4" r="F37"/>
  <c i="1" r="BD57"/>
  <c i="2" r="J34"/>
  <c i="1" r="AW55"/>
  <c i="2" r="F36"/>
  <c i="1" r="BC55"/>
  <c i="4" r="F35"/>
  <c i="1" r="BB57"/>
  <c i="2" r="F37"/>
  <c i="1" r="BD55"/>
  <c i="3" r="F34"/>
  <c i="1" r="BA56"/>
  <c i="4" r="F36"/>
  <c i="1" r="BC57"/>
  <c i="8" l="1" r="P102"/>
  <c i="4" r="R303"/>
  <c i="6" r="R464"/>
  <c r="T97"/>
  <c i="8" r="BK102"/>
  <c r="J102"/>
  <c r="J62"/>
  <c i="7" r="P84"/>
  <c i="1" r="AU60"/>
  <c i="4" r="P303"/>
  <c r="T94"/>
  <c i="6" r="R97"/>
  <c r="R96"/>
  <c r="P97"/>
  <c i="5" r="T84"/>
  <c r="T83"/>
  <c i="4" r="R94"/>
  <c r="R93"/>
  <c i="8" r="T86"/>
  <c i="6" r="P464"/>
  <c i="4" r="P94"/>
  <c r="P93"/>
  <c i="1" r="AU57"/>
  <c i="7" r="R84"/>
  <c i="5" r="P84"/>
  <c r="P83"/>
  <c i="1" r="AU58"/>
  <c i="7" r="T84"/>
  <c i="6" r="T464"/>
  <c i="8" r="P86"/>
  <c i="1" r="AU61"/>
  <c i="4" r="T303"/>
  <c i="2" r="BK80"/>
  <c r="J80"/>
  <c r="J59"/>
  <c i="3" r="BK84"/>
  <c r="J84"/>
  <c r="J60"/>
  <c i="7" r="BK85"/>
  <c r="J85"/>
  <c r="J60"/>
  <c i="8" r="BK87"/>
  <c r="J87"/>
  <c r="J60"/>
  <c r="J103"/>
  <c r="J63"/>
  <c i="6" r="BK97"/>
  <c r="J97"/>
  <c r="J60"/>
  <c i="5" r="BK84"/>
  <c r="J84"/>
  <c r="J60"/>
  <c i="6" r="BK464"/>
  <c r="J464"/>
  <c r="J66"/>
  <c i="7" r="BK91"/>
  <c r="J91"/>
  <c r="J62"/>
  <c i="4" r="BK93"/>
  <c r="J93"/>
  <c r="J59"/>
  <c i="2" r="J33"/>
  <c i="1" r="AV55"/>
  <c r="AT55"/>
  <c i="5" r="F33"/>
  <c i="1" r="AZ58"/>
  <c i="6" r="J33"/>
  <c i="1" r="AV59"/>
  <c r="AT59"/>
  <c r="BA54"/>
  <c r="AW54"/>
  <c r="AK30"/>
  <c i="4" r="F33"/>
  <c i="1" r="AZ57"/>
  <c i="7" r="F33"/>
  <c i="1" r="AZ60"/>
  <c i="8" r="J33"/>
  <c i="1" r="AV61"/>
  <c r="AT61"/>
  <c r="BD54"/>
  <c r="W33"/>
  <c i="2" r="F33"/>
  <c i="1" r="AZ55"/>
  <c i="3" r="J33"/>
  <c i="1" r="AV56"/>
  <c r="AT56"/>
  <c i="5" r="J33"/>
  <c i="1" r="AV58"/>
  <c r="AT58"/>
  <c i="7" r="J33"/>
  <c i="1" r="AV60"/>
  <c r="AT60"/>
  <c i="8" r="F33"/>
  <c i="1" r="AZ61"/>
  <c i="3" r="F33"/>
  <c i="1" r="AZ56"/>
  <c i="4" r="J33"/>
  <c i="1" r="AV57"/>
  <c r="AT57"/>
  <c i="6" r="F33"/>
  <c i="1" r="AZ59"/>
  <c r="BC54"/>
  <c r="W32"/>
  <c r="BB54"/>
  <c r="AX54"/>
  <c i="6" l="1" r="P96"/>
  <c i="1" r="AU59"/>
  <c i="4" r="T93"/>
  <c i="6" r="T96"/>
  <c i="8" r="BK86"/>
  <c r="J86"/>
  <c r="J59"/>
  <c i="5" r="BK83"/>
  <c r="J83"/>
  <c i="6" r="BK96"/>
  <c r="J96"/>
  <c r="J59"/>
  <c i="3" r="BK83"/>
  <c r="J83"/>
  <c r="J59"/>
  <c i="7" r="BK84"/>
  <c r="J84"/>
  <c r="J59"/>
  <c i="1" r="W31"/>
  <c i="5" r="J30"/>
  <c i="1" r="AG58"/>
  <c r="AY54"/>
  <c i="2" r="J30"/>
  <c i="1" r="AG55"/>
  <c i="4" r="J30"/>
  <c i="1" r="AG57"/>
  <c r="AZ54"/>
  <c r="AV54"/>
  <c r="AK29"/>
  <c r="AU54"/>
  <c r="W30"/>
  <c i="2" l="1" r="J39"/>
  <c i="5" r="J39"/>
  <c r="J59"/>
  <c i="4" r="J39"/>
  <c i="1" r="AN57"/>
  <c r="AN55"/>
  <c r="AN58"/>
  <c i="6" r="J30"/>
  <c i="1" r="AG59"/>
  <c i="8" r="J30"/>
  <c i="1" r="AG61"/>
  <c i="7" r="J30"/>
  <c i="1" r="AG60"/>
  <c i="3" r="J30"/>
  <c i="1" r="AG56"/>
  <c r="W29"/>
  <c r="AT54"/>
  <c i="3" l="1" r="J39"/>
  <c i="6" r="J39"/>
  <c i="8" r="J39"/>
  <c i="7" r="J39"/>
  <c i="1" r="AN56"/>
  <c r="AN59"/>
  <c r="AN60"/>
  <c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<sst xmlns="http://schemas.openxmlformats.org/spreadsheetml/2006/main">
  <si>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</si>
  <si>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</si>
  <si>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</si>
  <si>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</si>
  <si>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</si>
  <si>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{108965cd-26d5-46bd-9171-ad2ae623b6ef}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</si>
  <si>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</si>
  <si>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</si>
  <si>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</si>
  <si>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</si>
  <si>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</si>
  <si>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</si>
  <si>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</si>
  <si>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</si>
  <si>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2020005V23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</si>
  <si>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</si>
  <si>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</si>
  <si>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Víceúčelový školní objekt</t>
  </si>
  <si>
    <t>KSO:</t>
  </si>
  <si>
    <t/>
  </si>
  <si>
    <t>CC-CZ:</t>
  </si>
  <si>
    <t>Místo:</t>
  </si>
  <si>
    <t>Luby</t>
  </si>
  <si>
    <t>Datum:</t>
  </si>
  <si>
    <t>25. 7. 2023</t>
  </si>
  <si>
    <t>Zadavatel:</t>
  </si>
  <si>
    <t>IČ:</t>
  </si>
  <si>
    <t>Město Luby, Nám. 5. května 164, Luby</t>
  </si>
  <si>
    <t>DIČ:</t>
  </si>
  <si>
    <t>Uchazeč:</t>
  </si>
  <si>
    <t>Vyplň údaj</t>
  </si>
  <si>
    <t>Projektant:</t>
  </si>
  <si>
    <t>PK Beránek &amp; Hradil, Svobody 7/1, Cheb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</si>
  <si>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</si>
  <si>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</si>
  <si>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</si>
  <si>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</si>
  <si>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</si>
  <si>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</si>
  <si>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</si>
  <si>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</si>
  <si>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</si>
  <si>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</si>
  <si>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</si>
  <si>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</si>
  <si>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</si>
  <si>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</si>
  <si>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</si>
  <si>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</si>
  <si>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</si>
  <si>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</si>
  <si>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</si>
  <si>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</si>
  <si>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</si>
  <si>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</si>
  <si>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</si>
  <si>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</si>
  <si>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</si>
  <si>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</si>
  <si>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</si>
  <si>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</si>
  <si>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</si>
  <si>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</si>
  <si>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</si>
  <si>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</si>
  <si>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</si>
  <si>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</si>
  <si>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</si>
  <si>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</si>
  <si>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</si>
  <si>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</si>
  <si>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</si>
  <si>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</si>
  <si>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</si>
  <si>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</si>
  <si>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</si>
  <si>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</si>
  <si>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</si>
  <si>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Pokyny pro zpracování nabídky</t>
  </si>
  <si>
    <t>STA</t>
  </si>
  <si>
    <t>1</t>
  </si>
  <si>
    <t>{31c6cd8e-8fe8-4788-af1b-3957bdeb46c7}</t>
  </si>
  <si>
    <t>801 59 11</t>
  </si>
  <si>
    <t>2</t>
  </si>
  <si>
    <t>VRN</t>
  </si>
  <si>
    <t>Vedlejší rozpočtové náklady</t>
  </si>
  <si>
    <t>{3b4a3152-9a27-4aad-8b49-6968f9dca0b1}</t>
  </si>
  <si>
    <t>ARS1</t>
  </si>
  <si>
    <t>Stavebně konstrukční řešení - 1.NP</t>
  </si>
  <si>
    <t>{ea132b60-3983-4ad7-adce-1dcf5b45b0a3}</t>
  </si>
  <si>
    <t>ZTI1</t>
  </si>
  <si>
    <t>Zdravotně technické instalace - 1.NP</t>
  </si>
  <si>
    <t>{fb5c47c8-108f-467e-8106-de1e7da701cd}</t>
  </si>
  <si>
    <t>ARS2</t>
  </si>
  <si>
    <t>Stavebně konstrukční řešení - 2.NP</t>
  </si>
  <si>
    <t>{81fce553-9c8a-4825-a37e-fb8b7f675e9c}</t>
  </si>
  <si>
    <t>EIS</t>
  </si>
  <si>
    <t>Elektroinstalace</t>
  </si>
  <si>
    <t>{ac0e9eb3-c252-4787-b734-d2ff67638562}</t>
  </si>
  <si>
    <t>ZTI2</t>
  </si>
  <si>
    <t>Zdravotně technické instalace - 2.NP</t>
  </si>
  <si>
    <t>{10f02647-31d2-4969-8851-d3bc640cc190}</t>
  </si>
  <si>
    <t>KRYCÍ LIST SOUPISU PRACÍ</t>
  </si>
  <si>
    <t>Objekt:</t>
  </si>
  <si>
    <t>00 -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</si>
  <si>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</si>
  <si>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</si>
  <si>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</si>
  <si>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</si>
  <si>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</si>
  <si>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</si>
  <si>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</si>
  <si>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</si>
  <si>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</si>
  <si>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</si>
  <si>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</si>
  <si>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</si>
  <si>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</si>
  <si>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</si>
  <si>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</si>
  <si>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</si>
  <si>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</si>
  <si>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</si>
  <si>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</si>
  <si>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</si>
  <si>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</si>
  <si>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</si>
  <si>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</si>
  <si>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</si>
  <si>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</si>
  <si>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</si>
  <si>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</si>
  <si>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</si>
  <si>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</si>
  <si>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</si>
  <si>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</si>
  <si>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</si>
  <si>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</si>
  <si>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</si>
  <si>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</si>
  <si>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</si>
  <si>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</si>
  <si>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</si>
  <si>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</si>
  <si>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</si>
  <si>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</si>
  <si>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</si>
  <si>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</si>
  <si>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</si>
  <si>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</si>
  <si>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Poznámka k položce:_x000d_
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</si>
  <si>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</si>
  <si>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</si>
  <si>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</si>
  <si>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</si>
  <si>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</si>
  <si>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</si>
  <si>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</si>
  <si>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</si>
  <si>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</si>
  <si>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</si>
  <si>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</si>
  <si>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</si>
  <si>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</si>
  <si>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</si>
  <si>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</si>
  <si>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</si>
  <si>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</si>
  <si>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</si>
  <si>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013254000</t>
  </si>
  <si>
    <t>Dokumentace skutečného provedení stavby</t>
  </si>
  <si>
    <t>…</t>
  </si>
  <si>
    <t>CS ÚRS 2023 02</t>
  </si>
  <si>
    <t>1024</t>
  </si>
  <si>
    <t>1898676777</t>
  </si>
  <si>
    <t>Online PSC</t>
  </si>
  <si>
    <t>https://podminky.urs.cz/item/CS_URS_2023_02/013254000</t>
  </si>
  <si>
    <t>VRN3</t>
  </si>
  <si>
    <t>Zařízení staveniště</t>
  </si>
  <si>
    <t>030001000</t>
  </si>
  <si>
    <t>-1514466813</t>
  </si>
  <si>
    <t>https://podminky.urs.cz/item/CS_URS_2023_02/030001000</t>
  </si>
  <si>
    <t>VRN4</t>
  </si>
  <si>
    <t>Inženýrská činnost</t>
  </si>
  <si>
    <t>045002000</t>
  </si>
  <si>
    <t>Kompletační a koordinační činnost</t>
  </si>
  <si>
    <t>735118134</t>
  </si>
  <si>
    <t>https://podminky.urs.cz/item/CS_URS_2023_02/045002000</t>
  </si>
  <si>
    <t>ARS1 - Stavebně konstrukční řešení - 1.NP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</si>
  <si>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</si>
  <si>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</si>
  <si>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</si>
  <si>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</si>
  <si>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</si>
  <si>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</si>
  <si>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</si>
  <si>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</si>
  <si>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</si>
  <si>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</si>
  <si>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</si>
  <si>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</si>
  <si>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</si>
  <si>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</si>
  <si>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</si>
  <si>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</si>
  <si>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</si>
  <si>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317142442</t>
  </si>
  <si>
    <t>Překlad nenosný pórobetonový š 150 mm v do 250 mm na tenkovrstvou maltu dl přes 1000 do 1250 mm</t>
  </si>
  <si>
    <t>kus</t>
  </si>
  <si>
    <t>-667173244</t>
  </si>
  <si>
    <t>Překlady nenosné z pórobetonu osazené do tenkého maltového lože, výšky do 250 mm, šířky překladu 150 mm, délky překladu přes 1000 do 1250 mm</t>
  </si>
  <si>
    <t>https://podminky.urs.cz/item/CS_URS_2023_02/317142442</t>
  </si>
  <si>
    <t>VV</t>
  </si>
  <si>
    <t>"mezi 101 a 103</t>
  </si>
  <si>
    <t>317941121</t>
  </si>
  <si>
    <t>Osazování ocelových válcovaných nosníků na zdivu I, IE, U, UE nebo L do č. 12 nebo výšky do 120 mm</t>
  </si>
  <si>
    <t>t</t>
  </si>
  <si>
    <t>-808600993</t>
  </si>
  <si>
    <t>Osazování ocelových válcovaných nosníků na zdivu I nebo IE nebo U nebo UE nebo L do č. 12 nebo výšky do 120 mm</t>
  </si>
  <si>
    <t>https://podminky.urs.cz/item/CS_URS_2023_02/317941121</t>
  </si>
  <si>
    <t>"m 108</t>
  </si>
  <si>
    <t>(2,4*2)*11,1/1000</t>
  </si>
  <si>
    <t>M</t>
  </si>
  <si>
    <t>13010714</t>
  </si>
  <si>
    <t>ocel profilová jakost S235JR (11 375) průřez I (IPN) 120</t>
  </si>
  <si>
    <t>-567484433</t>
  </si>
  <si>
    <t>0,053*1,1 'Přepočtené koeficientem množství</t>
  </si>
  <si>
    <t>340271025</t>
  </si>
  <si>
    <t>Zazdívka otvorů v příčkách nebo stěnách pl přes 1 do 4 m2 tvárnicemi pórobetonovými tl 100 mm</t>
  </si>
  <si>
    <t>m2</t>
  </si>
  <si>
    <t>1457329928</t>
  </si>
  <si>
    <t>Zazdívka otvorů v příčkách nebo stěnách pórobetonovými tvárnicemi plochy přes 1 m2 do 4 m2, objemová hmotnost 500 kg/m3, tloušťka příčky 100 mm</t>
  </si>
  <si>
    <t>https://podminky.urs.cz/item/CS_URS_2023_02/340271025</t>
  </si>
  <si>
    <t>"mezi 106 a 108</t>
  </si>
  <si>
    <t>(2*0,8)</t>
  </si>
  <si>
    <t>346244381</t>
  </si>
  <si>
    <t>Plentování jednostranné v do 200 mm válcovaných nosníků cihlami</t>
  </si>
  <si>
    <t>-1966207800</t>
  </si>
  <si>
    <t>Plentování ocelových válcovaných nosníků jednostranné cihlami na maltu, výška stojiny do 200 mm</t>
  </si>
  <si>
    <t>https://podminky.urs.cz/item/CS_URS_2023_02/346244381</t>
  </si>
  <si>
    <t>(2,4*0,15)</t>
  </si>
  <si>
    <t>342272245</t>
  </si>
  <si>
    <t>Příčka z pórobetonových hladkých tvárnic na tenkovrstvou maltu tl 150 mm</t>
  </si>
  <si>
    <t>-2129249642</t>
  </si>
  <si>
    <t>Příčky z pórobetonových tvárnic hladkých na tenké maltové lože objemová hmotnost do 500 kg/m3, tloušťka příčky 150 mm</t>
  </si>
  <si>
    <t>https://podminky.urs.cz/item/CS_URS_2023_02/342272245</t>
  </si>
  <si>
    <t>(3,48*3,35)</t>
  </si>
  <si>
    <t>-(0,9*2,02) "dveře</t>
  </si>
  <si>
    <t>Součet</t>
  </si>
  <si>
    <t>Úpravy povrchů, podlahy a osazování výplní</t>
  </si>
  <si>
    <t>612131121</t>
  </si>
  <si>
    <t>Penetrační disperzní nátěr vnitřních stěn nanášený ručně</t>
  </si>
  <si>
    <t>1296846273</t>
  </si>
  <si>
    <t>Podkladní a spojovací vrstva vnitřních omítaných ploch penetrace disperzní nanášená ručně stěn</t>
  </si>
  <si>
    <t>https://podminky.urs.cz/item/CS_URS_2023_02/612131121</t>
  </si>
  <si>
    <t>"výklenek</t>
  </si>
  <si>
    <t>(1,85+2*2)*0,2</t>
  </si>
  <si>
    <t>(1,85*2)</t>
  </si>
  <si>
    <t>612321121</t>
  </si>
  <si>
    <t>Vápenocementová omítka hladká jednovrstvá vnitřních stěn nanášená ručně</t>
  </si>
  <si>
    <t>163435205</t>
  </si>
  <si>
    <t>Omítka vápenocementová vnitřních ploch nanášená ručně jednovrstvá, tloušťky do 10 mm hladká svislých konstrukcí stěn</t>
  </si>
  <si>
    <t>https://podminky.urs.cz/item/CS_URS_2023_02/612321121</t>
  </si>
  <si>
    <t>9</t>
  </si>
  <si>
    <t>612325419</t>
  </si>
  <si>
    <t>Oprava vnitřní vápenocementové hladké omítky stěn v rozsahu plochy přes 30 do 50 % s celoplošným přeštukováním</t>
  </si>
  <si>
    <t>-2041496423</t>
  </si>
  <si>
    <t>Oprava vápenocementové omítky vnitřních ploch hladké, tloušťky do 20 mm, s celoplošným přeštukováním, tloušťky štuku 3 mm stěn, v rozsahu opravované plochy přes 30 do 50%</t>
  </si>
  <si>
    <t>https://podminky.urs.cz/item/CS_URS_2023_02/612325419</t>
  </si>
  <si>
    <t>"101 vstup</t>
  </si>
  <si>
    <t>"stávající stěny</t>
  </si>
  <si>
    <t>(2,1*2+3,48)*3,35</t>
  </si>
  <si>
    <t>-(1,75*2,02) "2kř dveře</t>
  </si>
  <si>
    <t>-(1,5*2,65) "2kř dveře</t>
  </si>
  <si>
    <t>"102 Schodišťová hala</t>
  </si>
  <si>
    <t>(5,4*2+3,9*2)*3,35</t>
  </si>
  <si>
    <t>-(1,55*2,125) "průchod</t>
  </si>
  <si>
    <t>(1,55+2,125*2)*0,45 "ostění/nadpraží</t>
  </si>
  <si>
    <t>-(1*2,02) "dveře</t>
  </si>
  <si>
    <t>-(1,65*3,05) "schodišťový prostor</t>
  </si>
  <si>
    <t>"103 Šatna</t>
  </si>
  <si>
    <t>(3,45*2+3,48)*3,35</t>
  </si>
  <si>
    <t>-(2*2) "průchod</t>
  </si>
  <si>
    <t>(2*3)*0,85 "ostění/nadpraží</t>
  </si>
  <si>
    <t>-(1,5*1,5) "okno</t>
  </si>
  <si>
    <t>(1,5*3)*0,28 "ostění/nadpraží</t>
  </si>
  <si>
    <t>"104 Šatna</t>
  </si>
  <si>
    <t>(6,4*2+3,05*2)*3,35</t>
  </si>
  <si>
    <t>-(0,8*2,02) "dveře</t>
  </si>
  <si>
    <t>-(1*1,5) "okno</t>
  </si>
  <si>
    <t>(1+1,5*2)*0,28 "ostění/nadpraží</t>
  </si>
  <si>
    <t>"106 Předsíňka</t>
  </si>
  <si>
    <t>(1,5*2+1*2)*3,35</t>
  </si>
  <si>
    <t>-(0,8*2,02)*2 "dveře</t>
  </si>
  <si>
    <t>-(0,9*2,2) "zazdívka</t>
  </si>
  <si>
    <t>-((1,5*2+1*2-1,4)*1,5) "obklad</t>
  </si>
  <si>
    <t>"107 WC</t>
  </si>
  <si>
    <t xml:space="preserve">(1,5*2+0,9*2)*3,35 </t>
  </si>
  <si>
    <t>-(0,75*1,5) "okno</t>
  </si>
  <si>
    <t>(0,75+1,5*2)*0,28 "ostění/nadpraží</t>
  </si>
  <si>
    <t>-((1,5*2+0,9*2)*1,5-((0,8*1,5)+(0,75*0,6))) "obklad</t>
  </si>
  <si>
    <t>"108 WC</t>
  </si>
  <si>
    <t>(3,5*2+1,5*2+0,2*2)*3,35</t>
  </si>
  <si>
    <t>-19 "obklad</t>
  </si>
  <si>
    <t>10</t>
  </si>
  <si>
    <t>612341121</t>
  </si>
  <si>
    <t>Sádrová nebo vápenosádrová omítka hladká jednovrstvá vnitřních stěn nanášená ručně</t>
  </si>
  <si>
    <t>974178176</t>
  </si>
  <si>
    <t>Omítka sádrová nebo vápenosádrová vnitřních ploch nanášená ručně jednovrstvá, tloušťky do 10 mm hladká svislých konstrukcí stěn</t>
  </si>
  <si>
    <t>https://podminky.urs.cz/item/CS_URS_2023_02/612341121</t>
  </si>
  <si>
    <t>(3,48*3,35)*2</t>
  </si>
  <si>
    <t>-(0,9*2,02)*2 "dveře</t>
  </si>
  <si>
    <t>(0,9*2,05)*2 "zazdívka</t>
  </si>
  <si>
    <t>11</t>
  </si>
  <si>
    <t>642945111</t>
  </si>
  <si>
    <t>Osazování protipožárních nebo protiplynových zárubní dveří jednokřídlových do 2,5 m2</t>
  </si>
  <si>
    <t>969776554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</si>
  <si>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</si>
  <si>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</si>
  <si>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12</t>
  </si>
  <si>
    <t>55331562</t>
  </si>
  <si>
    <t>zárubeň jednokřídlá ocelová pro zdění s protipožární úpravou tl stěny 110-150mm rozměru 800/1970, 2100mm</t>
  </si>
  <si>
    <t>-73854060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</si>
  <si>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</si>
  <si>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</si>
  <si>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</si>
  <si>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</si>
  <si>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-1860334517</t>
  </si>
  <si>
    <t>Lešení pomocné pracovní pro objekty pozemních staveb pro zatížení do 150 kg/m2, o výšce lešeňové podlahy do 1,9 m</t>
  </si>
  <si>
    <t>https://podminky.urs.cz/item/CS_URS_2023_02/949101111</t>
  </si>
  <si>
    <t>(3,48*2,1) "101 Vstup</t>
  </si>
  <si>
    <t>(2,25*2,6) "101 Vstup (před výtahem)</t>
  </si>
  <si>
    <t>27,66 "102 Schodišťová hala</t>
  </si>
  <si>
    <t>12,27 "103 Šatna</t>
  </si>
  <si>
    <t>19,51 "104 Šatna</t>
  </si>
  <si>
    <t>1,5 "106 Předsíňka</t>
  </si>
  <si>
    <t>1,35 "107 WC</t>
  </si>
  <si>
    <t>5,22 "108 WC (OTP)</t>
  </si>
  <si>
    <t>14</t>
  </si>
  <si>
    <t>952901111</t>
  </si>
  <si>
    <t>Vyčištění budov bytové a občanské výstavby při výšce podlaží do 4 m</t>
  </si>
  <si>
    <t>1589884412</t>
  </si>
  <si>
    <t>Vyčištění budov nebo objektů před předáním do užívání budov bytové nebo občanské výstavby, světlé výšky podlaží do 4 m</t>
  </si>
  <si>
    <t>https://podminky.urs.cz/item/CS_URS_2023_02/952901111</t>
  </si>
  <si>
    <t>965081213</t>
  </si>
  <si>
    <t>Bourání podlah z dlaždic keramických nebo xylolitových tl do 10 mm plochy přes 1 m2</t>
  </si>
  <si>
    <t>-1742153821</t>
  </si>
  <si>
    <t>Bourání podlah z dlaždic bez podkladního lože nebo mazaniny, s jakoukoliv výplní spár keramických nebo xylolitových tl. do 10 mm, plochy přes 1 m2</t>
  </si>
  <si>
    <t>https://podminky.urs.cz/item/CS_URS_2023_02/965081213</t>
  </si>
  <si>
    <t>"101 Vstup</t>
  </si>
  <si>
    <t xml:space="preserve">(3,48*2,1) </t>
  </si>
  <si>
    <t>((3,48*2+2,1*2)-(0,9+1,75+2,1))*0,1 "sokl</t>
  </si>
  <si>
    <t xml:space="preserve"> "101 Vstup (před výtahem)</t>
  </si>
  <si>
    <t>(2,25*2,6)</t>
  </si>
  <si>
    <t>(1,1*0,3) "dlažba ve výtahu</t>
  </si>
  <si>
    <t>(2,6*0,45) "dlažba v průchodu</t>
  </si>
  <si>
    <t xml:space="preserve">(1,75*0,15) "dlažba ve 2kř  dveřích</t>
  </si>
  <si>
    <t>((2,25*2+2,6*2+0,3*2+0,45*2)-(1,1+1,55+1,75))*0,1 "sokl</t>
  </si>
  <si>
    <t>(5,4*3,9)</t>
  </si>
  <si>
    <t>((3,9*2+5,4*2)-(1,65+0,9+1,55+1))*0,1 "sokl</t>
  </si>
  <si>
    <t xml:space="preserve"> "103 Šatna</t>
  </si>
  <si>
    <t xml:space="preserve">(3,48*3,45) </t>
  </si>
  <si>
    <t>(1,5*0,3) "dlažba pod oknem</t>
  </si>
  <si>
    <t>(2*0,85) "dlažba v průchodu</t>
  </si>
  <si>
    <t>((3,48*2+3,45*2+0,3*2+0,85*2)-(2+0,9))*0,1 "sokl</t>
  </si>
  <si>
    <t>(6,4*3,05)</t>
  </si>
  <si>
    <t>((6,4*2+3,05*2)-(0,8+2))*0,1 "sokl</t>
  </si>
  <si>
    <t>(1*1,5)</t>
  </si>
  <si>
    <t>(0,8*0,15) "dlažba ve dveřích</t>
  </si>
  <si>
    <t>(0,9*1,5)</t>
  </si>
  <si>
    <t>"108 WC (OTP)</t>
  </si>
  <si>
    <t>5,22</t>
  </si>
  <si>
    <t>16</t>
  </si>
  <si>
    <t>968072455</t>
  </si>
  <si>
    <t>Vybourání kovových dveřních zárubní pl do 2 m2</t>
  </si>
  <si>
    <t>1078825957</t>
  </si>
  <si>
    <t>Vybourání kovových rámů oken s křídly, dveřních zárubní, vrat, stěn, ostění nebo obkladů dveřních zárubní, plochy do 2 m2</t>
  </si>
  <si>
    <t>https://podminky.urs.cz/item/CS_URS_2023_02/968072455</t>
  </si>
  <si>
    <t>(0,8*2)</t>
  </si>
  <si>
    <t>17</t>
  </si>
  <si>
    <t>971033641</t>
  </si>
  <si>
    <t>Vybourání otvorů ve zdivu cihelném pl do 4 m2 na MVC nebo MV tl do 300 mm</t>
  </si>
  <si>
    <t>m3</t>
  </si>
  <si>
    <t>-1194492255</t>
  </si>
  <si>
    <t>Vybourání otvorů ve zdivu základovém nebo nadzákladovém z cihel, tvárnic, příčkovek z cihel pálených na maltu vápennou nebo vápenocementovou plochy do 4 m2, tl. do 300 mm</t>
  </si>
  <si>
    <t>https://podminky.urs.cz/item/CS_URS_2023_02/971033641</t>
  </si>
  <si>
    <t>"výklenek m 108</t>
  </si>
  <si>
    <t>(1,85*2*0,2)</t>
  </si>
  <si>
    <t>18</t>
  </si>
  <si>
    <t>973031843</t>
  </si>
  <si>
    <t>Vysekání kapes ve zdivu cihelném na MC pro zavázání příček tl do 150 mm</t>
  </si>
  <si>
    <t>m</t>
  </si>
  <si>
    <t>1401294773</t>
  </si>
  <si>
    <t>Vysekání výklenků nebo kapes ve zdivu z cihel na maltu cementovou kapes pro zavázání nových příček, tl. do 150 mm</t>
  </si>
  <si>
    <t>https://podminky.urs.cz/item/CS_URS_2023_02/973031843</t>
  </si>
  <si>
    <t>(3,35*2)</t>
  </si>
  <si>
    <t>19</t>
  </si>
  <si>
    <t>974031664</t>
  </si>
  <si>
    <t>Vysekání rýh ve zdivu cihelném pro vtahování nosníků hl do 150 mm v do 150 mm</t>
  </si>
  <si>
    <t>1757445778</t>
  </si>
  <si>
    <t>Vysekání rýh ve zdivu cihelném na maltu vápennou nebo vápenocementovou pro vtahování nosníků do zdí, před vybouráním otvoru do hl. 150 mm, při v. nosníku do 150 mm</t>
  </si>
  <si>
    <t>https://podminky.urs.cz/item/CS_URS_2023_02/974031664</t>
  </si>
  <si>
    <t>2,4</t>
  </si>
  <si>
    <t>997</t>
  </si>
  <si>
    <t>Přesun sutě</t>
  </si>
  <si>
    <t>20</t>
  </si>
  <si>
    <t>997013211</t>
  </si>
  <si>
    <t>Vnitrostaveništní doprava suti a vybouraných hmot pro budovy v do 6 m ručně</t>
  </si>
  <si>
    <t>-646399484</t>
  </si>
  <si>
    <t>Vnitrostaveništní doprava suti a vybouraných hmot vodorovně do 50 m svisle ručně pro budovy a haly výšky do 6 m</t>
  </si>
  <si>
    <t>https://podminky.urs.cz/item/CS_URS_2023_02/997013211</t>
  </si>
  <si>
    <t>997013501</t>
  </si>
  <si>
    <t>Odvoz suti a vybouraných hmot na skládku nebo meziskládku do 1 km se složením</t>
  </si>
  <si>
    <t>769132360</t>
  </si>
  <si>
    <t>Odvoz suti a vybouraných hmot na skládku nebo meziskládku se složením, na vzdálenost do 1 km</t>
  </si>
  <si>
    <t>https://podminky.urs.cz/item/CS_URS_2023_02/997013501</t>
  </si>
  <si>
    <t>22</t>
  </si>
  <si>
    <t>997013509</t>
  </si>
  <si>
    <t>Příplatek k odvozu suti a vybouraných hmot na skládku ZKD 1 km přes 1 km</t>
  </si>
  <si>
    <t>1380449143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</si>
  <si>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</si>
  <si>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</si>
  <si>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5,334*16 'Přepočtené koeficientem množství</t>
  </si>
  <si>
    <t>23</t>
  </si>
  <si>
    <t>997013871</t>
  </si>
  <si>
    <t>Poplatek za uložení stavebního odpadu na recyklační skládce (skládkovné) směsného stavebního a demoličního kód odpadu 17 09 04</t>
  </si>
  <si>
    <t>-1942594601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</si>
  <si>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</si>
  <si>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</si>
  <si>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998</t>
  </si>
  <si>
    <t>Přesun hmot</t>
  </si>
  <si>
    <t>24</t>
  </si>
  <si>
    <t>998018001</t>
  </si>
  <si>
    <t>Přesun hmot ruční pro budovy v do 6 m</t>
  </si>
  <si>
    <t>-2020475007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</si>
  <si>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</si>
  <si>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https://podminky.urs.cz/item/CS_URS_2023_02/998018001</t>
  </si>
  <si>
    <t>PSV</t>
  </si>
  <si>
    <t>Práce a dodávky PSV</t>
  </si>
  <si>
    <t>763</t>
  </si>
  <si>
    <t>Konstrukce suché výstavby</t>
  </si>
  <si>
    <t>25</t>
  </si>
  <si>
    <t>763131412</t>
  </si>
  <si>
    <t>SDK podhled desky 1xA 12,5 s izolací dvouvrstvá spodní kce profil CD+UD</t>
  </si>
  <si>
    <t>-627904546</t>
  </si>
  <si>
    <t>Podhled ze sádrokartonových desek dvouvrstvá zavěšená spodní konstrukce z ocelových profilů CD, UD jednoduše opláštěná deskou standardní A, tl. 12,5 mm, s izolací</t>
  </si>
  <si>
    <t>https://podminky.urs.cz/item/CS_URS_2023_02/763131412</t>
  </si>
  <si>
    <t>26</t>
  </si>
  <si>
    <t>763131452</t>
  </si>
  <si>
    <t>SDK podhled deska 1xH2 12,5 s izolací dvouvrstvá spodní kce profil CD+UD</t>
  </si>
  <si>
    <t>1156811844</t>
  </si>
  <si>
    <t>Podhled ze sádrokartonových desek dvouvrstvá zavěšená spodní konstrukce z ocelových profilů CD, UD jednoduše opláštěná deskou impregnovanou H2, tl. 12,5 mm, s izolací</t>
  </si>
  <si>
    <t>https://podminky.urs.cz/item/CS_URS_2023_02/763131452</t>
  </si>
  <si>
    <t>27</t>
  </si>
  <si>
    <t>763131751</t>
  </si>
  <si>
    <t>Montáž parotěsné zábrany do SDK podhledu</t>
  </si>
  <si>
    <t>-1759864447</t>
  </si>
  <si>
    <t>Podhled ze sádrokartonových desek ostatní práce a konstrukce na podhledech ze sádrokartonových desek montáž parotěsné zábrany</t>
  </si>
  <si>
    <t>https://podminky.urs.cz/item/CS_URS_2023_02/763131751</t>
  </si>
  <si>
    <t>28</t>
  </si>
  <si>
    <t>28329276</t>
  </si>
  <si>
    <t>fólie PE vyztužená pro parotěsnou vrstvu (reakce na oheň - třída E) 140g/m2</t>
  </si>
  <si>
    <t>32</t>
  </si>
  <si>
    <t>-309391409</t>
  </si>
  <si>
    <t>80,668*1,1235 'Přepočtené koeficientem množství</t>
  </si>
  <si>
    <t>29</t>
  </si>
  <si>
    <t>998763301</t>
  </si>
  <si>
    <t>Přesun hmot tonážní pro sádrokartonové konstrukce v objektech v do 6 m</t>
  </si>
  <si>
    <t>-1884089251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</si>
  <si>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</si>
  <si>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https://podminky.urs.cz/item/CS_URS_2023_02/998763301</t>
  </si>
  <si>
    <t>766</t>
  </si>
  <si>
    <t>Konstrukce truhlářské</t>
  </si>
  <si>
    <t>30</t>
  </si>
  <si>
    <t>766660021</t>
  </si>
  <si>
    <t>Montáž dveřních křídel otvíravých jednokřídlových š do 0,8 m požárních do ocelové zárubně</t>
  </si>
  <si>
    <t>986082737</t>
  </si>
  <si>
    <t>Montáž dveřních křídel dřevěných nebo plastových otevíravých do ocelové zárubně protipožárních jednokřídlových, šířky do 800 mm</t>
  </si>
  <si>
    <t>https://podminky.urs.cz/item/CS_URS_2023_02/766660021</t>
  </si>
  <si>
    <t>1 "dveře 800/1970 mm</t>
  </si>
  <si>
    <t>31</t>
  </si>
  <si>
    <t>61165339</t>
  </si>
  <si>
    <t>dveře jednokřídlé dřevotřískové protipožární EI (EW) 30 D3 povrch lakovaný plné 800x1970-2100mm</t>
  </si>
  <si>
    <t>177242956</t>
  </si>
  <si>
    <t>54914129</t>
  </si>
  <si>
    <t>kování bezpečnostní klika/klika RC2</t>
  </si>
  <si>
    <t>-840734698</t>
  </si>
  <si>
    <t>33</t>
  </si>
  <si>
    <t>54924010</t>
  </si>
  <si>
    <t>zámek zadlabací protipožární rozteč 90x55,5mm</t>
  </si>
  <si>
    <t>-685765866</t>
  </si>
  <si>
    <t>34</t>
  </si>
  <si>
    <t>766660717</t>
  </si>
  <si>
    <t>Montáž samozavírače na ocelovou zárubeň a dveřní křídlo</t>
  </si>
  <si>
    <t>1864122343</t>
  </si>
  <si>
    <t>Montáž dveřních doplňků samozavírače na zárubeň ocelovou</t>
  </si>
  <si>
    <t>https://podminky.urs.cz/item/CS_URS_2023_02/766660717</t>
  </si>
  <si>
    <t>35</t>
  </si>
  <si>
    <t>54917250</t>
  </si>
  <si>
    <t>samozavírač dveří hydraulický</t>
  </si>
  <si>
    <t>209300136</t>
  </si>
  <si>
    <t>36</t>
  </si>
  <si>
    <t>766691914</t>
  </si>
  <si>
    <t>Vyvěšení nebo zavěšení dřevěných křídel dveří pl do 2 m2</t>
  </si>
  <si>
    <t>-559198453</t>
  </si>
  <si>
    <t>Ostatní práce vyvěšení nebo zavěšení křídel dřevěných dveřních, plochy do 2 m2</t>
  </si>
  <si>
    <t>https://podminky.urs.cz/item/CS_URS_2023_02/766691914</t>
  </si>
  <si>
    <t>37</t>
  </si>
  <si>
    <t>998766101</t>
  </si>
  <si>
    <t>Přesun hmot tonážní pro kce truhlářské v objektech v do 6 m</t>
  </si>
  <si>
    <t>334111459</t>
  </si>
  <si>
    <t>Přesun hmot pro konstrukce truhlářské stanovený z hmotnosti přesunovaného materiálu vodorovná dopravní vzdálenost do 50 m v objektech výšky do 6 m</t>
  </si>
  <si>
    <t>https://podminky.urs.cz/item/CS_URS_2023_02/998766101</t>
  </si>
  <si>
    <t>771</t>
  </si>
  <si>
    <t>Podlahy z dlaždic</t>
  </si>
  <si>
    <t>38</t>
  </si>
  <si>
    <t>771121011</t>
  </si>
  <si>
    <t>Nátěr penetrační na podlahu</t>
  </si>
  <si>
    <t>-45085459</t>
  </si>
  <si>
    <t>Příprava podkladu před provedením dlažby nátěr penetrační na podlahu</t>
  </si>
  <si>
    <t>https://podminky.urs.cz/item/CS_URS_2023_02/771121011</t>
  </si>
  <si>
    <t>39</t>
  </si>
  <si>
    <t>771574416</t>
  </si>
  <si>
    <t>Montáž podlah keramických hladkých lepených cementovým flexibilním lepidlem přes 9 do 12 ks/m2</t>
  </si>
  <si>
    <t>-1823788231</t>
  </si>
  <si>
    <t>Montáž podlah z dlaždic keramických lepených cementovým flexibilním lepidlem hladkých, tloušťky do 10 mm přes 9 do 12 ks/m2</t>
  </si>
  <si>
    <t>https://podminky.urs.cz/item/CS_URS_2023_02/771574416</t>
  </si>
  <si>
    <t>103,084 "dlažba</t>
  </si>
  <si>
    <t>40</t>
  </si>
  <si>
    <t>59761160</t>
  </si>
  <si>
    <t>dlažba keramická slinutá mrazuvzdorná do interiéru i exteriéru povrch hladký/matný tl do 10mm přes 9 do 12ks/m2</t>
  </si>
  <si>
    <t>304655358</t>
  </si>
  <si>
    <t>103,084*1,1 'Přepočtené koeficientem množství</t>
  </si>
  <si>
    <t>41</t>
  </si>
  <si>
    <t>771577211</t>
  </si>
  <si>
    <t>Příplatek k montáži podlah keramických lepených cementovým flexibilním lepidlem za plochu do 5 m2</t>
  </si>
  <si>
    <t>-561420819</t>
  </si>
  <si>
    <t>Montáž podlah z dlaždic keramických lepených cementovým flexibilním lepidlem Příplatek k cenám za plochu do 5 m2 jednotlivě</t>
  </si>
  <si>
    <t>https://podminky.urs.cz/item/CS_URS_2023_02/771577211</t>
  </si>
  <si>
    <t>42</t>
  </si>
  <si>
    <t>771591112</t>
  </si>
  <si>
    <t>Izolace pod dlažbu nátěrem nebo stěrkou ve dvou vrstvách</t>
  </si>
  <si>
    <t>-386812793</t>
  </si>
  <si>
    <t>Izolace podlahy pod dlažbu nátěrem nebo stěrkou ve dvou vrstvách</t>
  </si>
  <si>
    <t>https://podminky.urs.cz/item/CS_URS_2023_02/771591112</t>
  </si>
  <si>
    <t>43</t>
  </si>
  <si>
    <t>998771101</t>
  </si>
  <si>
    <t>Přesun hmot tonážní pro podlahy z dlaždic v objektech v do 6 m</t>
  </si>
  <si>
    <t>376227625</t>
  </si>
  <si>
    <t>Přesun hmot pro podlahy z dlaždic stanovený z hmotnosti přesunovaného materiálu vodorovná dopravní vzdálenost do 50 m v objektech výšky do 6 m</t>
  </si>
  <si>
    <t>https://podminky.urs.cz/item/CS_URS_2023_02/998771101</t>
  </si>
  <si>
    <t>781</t>
  </si>
  <si>
    <t>Dokončovací práce - obklady</t>
  </si>
  <si>
    <t>44</t>
  </si>
  <si>
    <t>781121011</t>
  </si>
  <si>
    <t>Nátěr penetrační na stěnu</t>
  </si>
  <si>
    <t>1030521026</t>
  </si>
  <si>
    <t>Příprava podkladu před provedením obkladu nátěr penetrační na stěnu</t>
  </si>
  <si>
    <t>https://podminky.urs.cz/item/CS_URS_2023_02/781121011</t>
  </si>
  <si>
    <t>(3,5*2+1,5*2+0,2*2)*2</t>
  </si>
  <si>
    <t>-(0,9*2) "dveře</t>
  </si>
  <si>
    <t>45</t>
  </si>
  <si>
    <t>781474113</t>
  </si>
  <si>
    <t>Montáž obkladů vnitřních keramických hladkých přes 12 do 19 ks/m2 lepených flexibilním lepidlem</t>
  </si>
  <si>
    <t>190595895</t>
  </si>
  <si>
    <t>Montáž obkladů vnitřních stěn z dlaždic keramických lepených flexibilním lepidlem maloformátových hladkých přes 12 do 19 ks/m2</t>
  </si>
  <si>
    <t>https://podminky.urs.cz/item/CS_URS_2023_02/781474113</t>
  </si>
  <si>
    <t>46</t>
  </si>
  <si>
    <t>59761071</t>
  </si>
  <si>
    <t>obklad keramický hladký přes 12 do 19ks/m2</t>
  </si>
  <si>
    <t>521800579</t>
  </si>
  <si>
    <t>19*1,1 'Přepočtené koeficientem množství</t>
  </si>
  <si>
    <t>47</t>
  </si>
  <si>
    <t>781492211</t>
  </si>
  <si>
    <t>Montáž profilů rohových lepených flexibilním cementovým lepidlem</t>
  </si>
  <si>
    <t>-1898960423</t>
  </si>
  <si>
    <t>Obklad - dokončující práce montáž profilu lepeného flexibilním cementovým lepidlem rohového</t>
  </si>
  <si>
    <t>https://podminky.urs.cz/item/CS_URS_2023_02/781492211</t>
  </si>
  <si>
    <t>(2*3)</t>
  </si>
  <si>
    <t>48</t>
  </si>
  <si>
    <t>28342001</t>
  </si>
  <si>
    <t>lišta ukončovací z PVC 8mm</t>
  </si>
  <si>
    <t>-53554862</t>
  </si>
  <si>
    <t>6*1,05 'Přepočtené koeficientem množství</t>
  </si>
  <si>
    <t>49</t>
  </si>
  <si>
    <t>998781101</t>
  </si>
  <si>
    <t>Přesun hmot tonážní pro obklady keramické v objektech v do 6 m</t>
  </si>
  <si>
    <t>-644628368</t>
  </si>
  <si>
    <t>Přesun hmot pro obklady keramické stanovený z hmotnosti přesunovaného materiálu vodorovná dopravní vzdálenost do 50 m v objektech výšky do 6 m</t>
  </si>
  <si>
    <t>https://podminky.urs.cz/item/CS_URS_2023_02/998781101</t>
  </si>
  <si>
    <t>783</t>
  </si>
  <si>
    <t>Dokončovací práce - nátěry</t>
  </si>
  <si>
    <t>50</t>
  </si>
  <si>
    <t>783314203</t>
  </si>
  <si>
    <t>Základní antikorozní jednonásobný syntetický samozákladující nátěr zámečnických konstrukcí</t>
  </si>
  <si>
    <t>-357729454</t>
  </si>
  <si>
    <t>Základní antikorozní nátěr zámečnických konstrukcí jednonásobný syntetický samozákladující</t>
  </si>
  <si>
    <t>https://podminky.urs.cz/item/CS_URS_2023_02/783314203</t>
  </si>
  <si>
    <t>"zárubeň pro dveře mezi 101 a 103</t>
  </si>
  <si>
    <t>((0,9+2,02*2)*(0,05+0,15+0,05))</t>
  </si>
  <si>
    <t>51</t>
  </si>
  <si>
    <t>783315101</t>
  </si>
  <si>
    <t>Mezinátěr jednonásobný syntetický standardní zámečnických konstrukcí</t>
  </si>
  <si>
    <t>-1457057904</t>
  </si>
  <si>
    <t>Mezinátěr zámečnických konstrukcí jednonásobný syntetický standardní</t>
  </si>
  <si>
    <t>https://podminky.urs.cz/item/CS_URS_2023_02/783315101</t>
  </si>
  <si>
    <t>52</t>
  </si>
  <si>
    <t>783317101</t>
  </si>
  <si>
    <t>Krycí jednonásobný syntetický standardní nátěr zámečnických konstrukcí</t>
  </si>
  <si>
    <t>-179763387</t>
  </si>
  <si>
    <t>Krycí nátěr (email) zámečnických konstrukcí jednonásobný syntetický standardní</t>
  </si>
  <si>
    <t>https://podminky.urs.cz/item/CS_URS_2023_02/783317101</t>
  </si>
  <si>
    <t>784</t>
  </si>
  <si>
    <t>Dokončovací práce - malby a tapety</t>
  </si>
  <si>
    <t>53</t>
  </si>
  <si>
    <t>784121001</t>
  </si>
  <si>
    <t>Oškrabání malby v místnostech v do 3,80 m</t>
  </si>
  <si>
    <t>1294495001</t>
  </si>
  <si>
    <t>Oškrabání malby v místnostech výšky do 3,80 m</t>
  </si>
  <si>
    <t>https://podminky.urs.cz/item/CS_URS_2023_02/784121001</t>
  </si>
  <si>
    <t>(2,25*2+2,6*2)*3,35</t>
  </si>
  <si>
    <t>-(1,1*2,125) "výtah</t>
  </si>
  <si>
    <t>(1,1+2,125*2)*0,3 "ostění/nadpraží</t>
  </si>
  <si>
    <t>54</t>
  </si>
  <si>
    <t>784121011</t>
  </si>
  <si>
    <t>Rozmývání podkladu po oškrabání malby v místnostech v do 3,80 m</t>
  </si>
  <si>
    <t>2077575444</t>
  </si>
  <si>
    <t>Rozmývání podkladu po oškrabání malby v místnostech výšky do 3,80 m</t>
  </si>
  <si>
    <t>https://podminky.urs.cz/item/CS_URS_2023_02/784121011</t>
  </si>
  <si>
    <t>55</t>
  </si>
  <si>
    <t>784171111</t>
  </si>
  <si>
    <t>Zakrytí vnitřních ploch stěn v místnostech v do 3,80 m</t>
  </si>
  <si>
    <t>-625608664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</si>
  <si>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</si>
  <si>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</si>
  <si>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"okna</t>
  </si>
  <si>
    <t>(0,75*1,5)</t>
  </si>
  <si>
    <t>(1,5*1,5)*2</t>
  </si>
  <si>
    <t>"dveře</t>
  </si>
  <si>
    <t>(1,4*2,6)</t>
  </si>
  <si>
    <t>(1,65*1,97)*2</t>
  </si>
  <si>
    <t>(1*2,02)</t>
  </si>
  <si>
    <t>(0,9*2,02)*3</t>
  </si>
  <si>
    <t>(0,8*2,02)*4</t>
  </si>
  <si>
    <t>56</t>
  </si>
  <si>
    <t>58124844</t>
  </si>
  <si>
    <t>fólie pro malířské potřeby zakrývací tl 25µ 4x5m</t>
  </si>
  <si>
    <t>-119274610</t>
  </si>
  <si>
    <t>31,204*1,05 'Přepočtené koeficientem množství</t>
  </si>
  <si>
    <t>57</t>
  </si>
  <si>
    <t>784181121</t>
  </si>
  <si>
    <t>Hloubková jednonásobná bezbarvá penetrace podkladu v místnostech v do 3,80 m</t>
  </si>
  <si>
    <t>-1475909181</t>
  </si>
  <si>
    <t>Penetrace podkladu jednonásobná hloubková akrylátová bezbarvá v místnostech výšky do 3,80 m</t>
  </si>
  <si>
    <t>https://podminky.urs.cz/item/CS_URS_2023_02/784181121</t>
  </si>
  <si>
    <t>"nová omítka</t>
  </si>
  <si>
    <t>7,67 "strop</t>
  </si>
  <si>
    <t>27,66 "strop</t>
  </si>
  <si>
    <t>12,27 "strop</t>
  </si>
  <si>
    <t>19,51 "strop</t>
  </si>
  <si>
    <t>1,5 "strop</t>
  </si>
  <si>
    <t>1,35 "strop</t>
  </si>
  <si>
    <t>5,22 "strop</t>
  </si>
  <si>
    <t>58</t>
  </si>
  <si>
    <t>784211101</t>
  </si>
  <si>
    <t>Dvojnásobné bílé malby ze směsí za mokra výborně oděruvzdorných v místnostech v do 3,80 m</t>
  </si>
  <si>
    <t>1354315522</t>
  </si>
  <si>
    <t>Malby z malířských směsí oděruvzdorných za mokra dvojnásobné, bílé za mokra oděruvzdorné výborně v místnostech výšky do 3,80 m</t>
  </si>
  <si>
    <t>https://podminky.urs.cz/item/CS_URS_2023_02/784211101</t>
  </si>
  <si>
    <t>HZS</t>
  </si>
  <si>
    <t>Hodinové zúčtovací sazby</t>
  </si>
  <si>
    <t>59</t>
  </si>
  <si>
    <t>HZS2491</t>
  </si>
  <si>
    <t>Hodinová zúčtovací sazba dělník zednických výpomocí</t>
  </si>
  <si>
    <t>hod</t>
  </si>
  <si>
    <t>-1320601796</t>
  </si>
  <si>
    <t>Hodinové zúčtovací sazby profesí PSV zednické výpomoci a pomocné práce PSV dělník zednických výpomocí</t>
  </si>
  <si>
    <t>https://podminky.urs.cz/item/CS_URS_2023_02/HZS2491</t>
  </si>
  <si>
    <t>(8,5*2)*7 "stavební přípomoce</t>
  </si>
  <si>
    <t>ZTI1 - Zdravotně technické instalace - 1.NP</t>
  </si>
  <si>
    <t xml:space="preserve">    721 - Zdravotechnika - vnitřní kanalizace</t>
  </si>
  <si>
    <t xml:space="preserve">    725 - Zdravotechnika - zařizovací předměty</t>
  </si>
  <si>
    <t>721</t>
  </si>
  <si>
    <t>Zdravotechnika - vnitřní kanalizace</t>
  </si>
  <si>
    <t>721171903</t>
  </si>
  <si>
    <t>Potrubí z PP vsazení odbočky do hrdla DN 50</t>
  </si>
  <si>
    <t>779290425</t>
  </si>
  <si>
    <t>Opravy odpadního potrubí plastového vsazení odbočky do potrubí DN 50</t>
  </si>
  <si>
    <t>https://podminky.urs.cz/item/CS_URS_2023_02/721171903</t>
  </si>
  <si>
    <t>721171905</t>
  </si>
  <si>
    <t>Potrubí z PP vsazení odbočky do hrdla DN 110</t>
  </si>
  <si>
    <t>1896610246</t>
  </si>
  <si>
    <t>Opravy odpadního potrubí plastového vsazení odbočky do potrubí DN 110</t>
  </si>
  <si>
    <t>https://podminky.urs.cz/item/CS_URS_2023_02/721171905</t>
  </si>
  <si>
    <t>721171913</t>
  </si>
  <si>
    <t>Potrubí z PP propojení potrubí DN 50</t>
  </si>
  <si>
    <t>244883729</t>
  </si>
  <si>
    <t>Opravy odpadního potrubí plastového propojení dosavadního potrubí DN 50</t>
  </si>
  <si>
    <t>https://podminky.urs.cz/item/CS_URS_2023_02/721171913</t>
  </si>
  <si>
    <t>721171915</t>
  </si>
  <si>
    <t>Potrubí z PP propojení potrubí DN 110</t>
  </si>
  <si>
    <t>290834460</t>
  </si>
  <si>
    <t>Opravy odpadního potrubí plastového propojení dosavadního potrubí DN 110</t>
  </si>
  <si>
    <t>https://podminky.urs.cz/item/CS_URS_2023_02/721171915</t>
  </si>
  <si>
    <t>998721101</t>
  </si>
  <si>
    <t>Přesun hmot tonážní pro vnitřní kanalizace v objektech v do 6 m</t>
  </si>
  <si>
    <t>943999047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</si>
  <si>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</si>
  <si>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</si>
  <si>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</si>
  <si>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</si>
  <si>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</si>
  <si>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</si>
  <si>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</si>
  <si>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1345135741</t>
  </si>
  <si>
    <t>Zařízení záchodů klozety keramické závěsné na nosné stěny s hlubokým splachováním odpad vodorovný</t>
  </si>
  <si>
    <t>https://podminky.urs.cz/item/CS_URS_2023_02/725112022</t>
  </si>
  <si>
    <t>725211604</t>
  </si>
  <si>
    <t>Umyvadlo keramické bílé šířky 650 mm bez krytu na sifon připevněné na stěnu šrouby</t>
  </si>
  <si>
    <t>-303555238</t>
  </si>
  <si>
    <t>Umyvadla keramická bílá bez výtokových armatur připevněná na stěnu šrouby bez sloupu nebo krytu na sifon, šířka umyvadla 650 mm</t>
  </si>
  <si>
    <t>https://podminky.urs.cz/item/CS_URS_2023_02/725211604</t>
  </si>
  <si>
    <t>725291711</t>
  </si>
  <si>
    <t>Doplňky zařízení koupelen a záchodů smaltované madlo krakorcové dl 550 mm</t>
  </si>
  <si>
    <t>-826016592</t>
  </si>
  <si>
    <t>Doplňky zařízení koupelen a záchodů smaltované madla krakorcová, délky 550 mm</t>
  </si>
  <si>
    <t>https://podminky.urs.cz/item/CS_URS_2023_02/725291711</t>
  </si>
  <si>
    <t>725291722</t>
  </si>
  <si>
    <t>Doplňky zařízení koupelen a záchodů smaltované madlo krakorcové sklopné dl 834 mm</t>
  </si>
  <si>
    <t>-1291855535</t>
  </si>
  <si>
    <t>Doplňky zařízení koupelen a záchodů smaltované madla krakorcová sklopná, délky 834 mm</t>
  </si>
  <si>
    <t>https://podminky.urs.cz/item/CS_URS_2023_02/725291722</t>
  </si>
  <si>
    <t>725822613</t>
  </si>
  <si>
    <t>Baterie umyvadlová stojánková páková s výpustí</t>
  </si>
  <si>
    <t>-1118252686</t>
  </si>
  <si>
    <t>Baterie umyvadlové stojánkové pákové s výpustí</t>
  </si>
  <si>
    <t>https://podminky.urs.cz/item/CS_URS_2023_02/725822613</t>
  </si>
  <si>
    <t>725861102</t>
  </si>
  <si>
    <t>Zápachová uzávěrka pro umyvadla DN 40</t>
  </si>
  <si>
    <t>359439571</t>
  </si>
  <si>
    <t>Zápachové uzávěrky zařizovacích předmětů pro umyvadla DN 40</t>
  </si>
  <si>
    <t>https://podminky.urs.cz/item/CS_URS_2023_02/725861102</t>
  </si>
  <si>
    <t>998725101</t>
  </si>
  <si>
    <t>Přesun hmot tonážní pro zařizovací předměty v objektech v do 6 m</t>
  </si>
  <si>
    <t>-1117272422</t>
  </si>
  <si>
    <t>Přesun hmot pro zařizovací předměty stanovený z hmotnosti přesunovaného materiálu vodorovná dopravní vzdálenost do 50 m v objektech výšky do 6 m</t>
  </si>
  <si>
    <t>https://podminky.urs.cz/item/CS_URS_2023_02/998725101</t>
  </si>
  <si>
    <t>446162944</t>
  </si>
  <si>
    <t>8,5 "stavební přípomoce</t>
  </si>
  <si>
    <t>ARS2 - Stavebně konstrukční řešení - 2.NP</t>
  </si>
  <si>
    <t xml:space="preserve">    4 - Vodorovné konstrukce</t>
  </si>
  <si>
    <t xml:space="preserve">    713 - Izolace tepelné</t>
  </si>
  <si>
    <t xml:space="preserve">    762 - Konstrukce tesařské</t>
  </si>
  <si>
    <t xml:space="preserve">    776 - Podlahy povlakové</t>
  </si>
  <si>
    <t>Vodorovné konstrukce</t>
  </si>
  <si>
    <t>411322424</t>
  </si>
  <si>
    <t>Stropy trámové nebo kazetové ze ŽB tř. C 25/30</t>
  </si>
  <si>
    <t>255347102</t>
  </si>
  <si>
    <t>Stropy z betonu železového (bez výztuže) trámových, žebrových, kazetových nebo vložkových z tvárnic nebo z hraněných či zaoblených vln zabudovaného plechového bednění tř. C 25/30</t>
  </si>
  <si>
    <t>https://podminky.urs.cz/item/CS_URS_2023_02/411322424</t>
  </si>
  <si>
    <t>"skladba SK 05</t>
  </si>
  <si>
    <t>(9,9*5,9)*0,05</t>
  </si>
  <si>
    <t>(9,9*5,9*(0,05/2))</t>
  </si>
  <si>
    <t>(5,75*0,3*0,2) "vyrovnávací trám u obvodového zdiva</t>
  </si>
  <si>
    <t>411354214</t>
  </si>
  <si>
    <t>Bednění stropů ztracené z hraněných trapézových vln v 60 mm plech lesklý tl 0,88 mm</t>
  </si>
  <si>
    <t>-189846997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</si>
  <si>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0,88 mm</t>
  </si>
  <si>
    <t>https://podminky.urs.cz/item/CS_URS_2023_02/411354214</t>
  </si>
  <si>
    <t>(9,9*5,9)</t>
  </si>
  <si>
    <t>411362021</t>
  </si>
  <si>
    <t>Výztuž stropů svařovanými sítěmi Kari</t>
  </si>
  <si>
    <t>2080146221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</si>
  <si>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</si>
  <si>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https://podminky.urs.cz/item/CS_URS_2023_02/411362021</t>
  </si>
  <si>
    <t>(9,9*5,9)*5,4/1000 "KARI 8/150x8/150</t>
  </si>
  <si>
    <t>0,315*1,15 'Přepočtené koeficientem množství</t>
  </si>
  <si>
    <t>413232221</t>
  </si>
  <si>
    <t>Zazdívka zhlaví válcovaných nosníků v přes 150 do 300 mm</t>
  </si>
  <si>
    <t>-749554001</t>
  </si>
  <si>
    <t>Zazdívka zhlaví stropních trámů nebo válcovaných nosníků pálenými cihlami válcovaných nosníků, výšky přes 150 do 300 mm</t>
  </si>
  <si>
    <t>https://podminky.urs.cz/item/CS_URS_2023_02/413232221</t>
  </si>
  <si>
    <t>"kapsy pro osazení nosníků</t>
  </si>
  <si>
    <t>(8*2)</t>
  </si>
  <si>
    <t>413941123</t>
  </si>
  <si>
    <t>Osazování ocelových válcovaných nosníků stropů I, IE, U, UE nebo L č. 14 až 22 nebo výšky přes 120 do 220 mm</t>
  </si>
  <si>
    <t>1219185736</t>
  </si>
  <si>
    <t>Osazování ocelových válcovaných nosníků ve stropech I nebo IE nebo U nebo UE nebo L č. 14 až 22 nebo výšky přes 120 do 220 mm</t>
  </si>
  <si>
    <t>https://podminky.urs.cz/item/CS_URS_2023_02/413941123</t>
  </si>
  <si>
    <t>(6,15*16)*26,3/1000</t>
  </si>
  <si>
    <t>13010722</t>
  </si>
  <si>
    <t>ocel profilová jakost S235JR (11 375) průřez I (IPN) 200</t>
  </si>
  <si>
    <t>-847230552</t>
  </si>
  <si>
    <t>2,588*1,1 'Přepočtené koeficientem množství</t>
  </si>
  <si>
    <t>632441218</t>
  </si>
  <si>
    <t>Potěr anhydritový samonivelační litý C25 přes 35 do 40 mm</t>
  </si>
  <si>
    <t>-1439001075</t>
  </si>
  <si>
    <t>Potěr anhydritový samonivelační litý tř. C 25, tl. přes 35 do 40 mm</t>
  </si>
  <si>
    <t>https://podminky.urs.cz/item/CS_URS_2023_02/632441218</t>
  </si>
  <si>
    <t>-654866161</t>
  </si>
  <si>
    <t>"201 (hlavní plocha)</t>
  </si>
  <si>
    <t>(7,25*2+3,9*2)*3,5</t>
  </si>
  <si>
    <t>-(1,65*((3+2,5)/2))*2 "průchod schodiště</t>
  </si>
  <si>
    <t>(((1,65*1,3)+2,5*2)*0,45)*2 "ostění/nadpraží</t>
  </si>
  <si>
    <t>-(0,9*2,02)*4 "dveře</t>
  </si>
  <si>
    <t>(0,9+2,15*2)*0,35 "ostění/nadpraží dveře</t>
  </si>
  <si>
    <t>-(0,9*2,15) "průchod do 202</t>
  </si>
  <si>
    <t>(0,9+2,15*2)*0,45 "ostění/nadpraží</t>
  </si>
  <si>
    <t>-(2,7*(3+2,5)/2) "průchod</t>
  </si>
  <si>
    <t>((2,7*1,3)+(2,5*2))*0,45 "ostění/nadpraží</t>
  </si>
  <si>
    <t>"201 (zadní plocha)</t>
  </si>
  <si>
    <t>(3,45*2+1,85*2)*3,5</t>
  </si>
  <si>
    <t>(1,2+2,15*2)*0,3 "ostění/nadpraží výklenku</t>
  </si>
  <si>
    <t>"202</t>
  </si>
  <si>
    <t>(2,25*2+2,6*2)*3,5</t>
  </si>
  <si>
    <t>-(0,9*2,15) "průchod do 201</t>
  </si>
  <si>
    <t>"203</t>
  </si>
  <si>
    <t>(5,9*2+3,63*2)*3,5</t>
  </si>
  <si>
    <t>-(1,2*2,1) "okno</t>
  </si>
  <si>
    <t>(1,2+2,1*2)*0,375 "ostění/nadpraží</t>
  </si>
  <si>
    <t>-(1,5*2,1)*2 "okno</t>
  </si>
  <si>
    <t>((1,5+2,1*2)*0,225)*2 "ostění/nadpraží</t>
  </si>
  <si>
    <t>((1,5+2,95*2)*0,15)*2 "ostění/nadpraží</t>
  </si>
  <si>
    <t>"204</t>
  </si>
  <si>
    <t>(9,8*2+5,95*2)*3,5</t>
  </si>
  <si>
    <t>-(1,5*2,1)*5 "okno</t>
  </si>
  <si>
    <t>((1,5+2,1*2)*0,225)*5 "ostění/nadpraží</t>
  </si>
  <si>
    <t>((1,5+2,95*2)*0,15)*5 "ostění/nadpraží</t>
  </si>
  <si>
    <t>(1,25+2,15*2)*0,35 "ostění/nadpraží výklenek</t>
  </si>
  <si>
    <t>"205</t>
  </si>
  <si>
    <t>(4*2+3,45*2)*3,5</t>
  </si>
  <si>
    <t>-(1,5*2,1) "okno</t>
  </si>
  <si>
    <t>(1,5+2,1*2)*0,375 "ostění/nadpraží</t>
  </si>
  <si>
    <t>(1,5+2,95*2)*0,3 "ostění/nadpraží</t>
  </si>
  <si>
    <t>"206</t>
  </si>
  <si>
    <t>(9,9*2+5,95*5)*3,5</t>
  </si>
  <si>
    <t>-(1,5*2,1)*3 "okno</t>
  </si>
  <si>
    <t>((1,5+2,1*2)*0,225)*3 "ostění/nadpraží</t>
  </si>
  <si>
    <t>((1,5+2,95*2)*0,15)*3 "ostění/nadpraží</t>
  </si>
  <si>
    <t>(1,3+2,1*2)*0,35 "ostění/nadpraží výklenek</t>
  </si>
  <si>
    <t>"207</t>
  </si>
  <si>
    <t>(9,9*2+5,9*2)*3,5</t>
  </si>
  <si>
    <t>(0,9+2,15*2)*0,35 "ostění/nadpraží</t>
  </si>
  <si>
    <t>"208</t>
  </si>
  <si>
    <t>(5,55*2+3,2*2)*3,5</t>
  </si>
  <si>
    <t>-(0,9*1,5) "okno</t>
  </si>
  <si>
    <t>(0,9+1,5*2)*0,25 "ostění/nadpraží</t>
  </si>
  <si>
    <t>-(0,6*0,9)*2 "okno</t>
  </si>
  <si>
    <t>((0,6+0,9*2)*0,25)*2 "ostění/nadpraží</t>
  </si>
  <si>
    <t>"209</t>
  </si>
  <si>
    <t>(3,6*2+1,6*2)*3,5</t>
  </si>
  <si>
    <t>"210</t>
  </si>
  <si>
    <t>(1,6*2+1,8*2)*3,5</t>
  </si>
  <si>
    <t>-(0,6*0,9) "okno</t>
  </si>
  <si>
    <t>(0,6+0,9*2)*0,25 "ostění/nadpraží</t>
  </si>
  <si>
    <t>"211</t>
  </si>
  <si>
    <t>(3,55*2+1,5*2)*3,5</t>
  </si>
  <si>
    <t>"212</t>
  </si>
  <si>
    <t>(3,6*3,6)*4</t>
  </si>
  <si>
    <t>((1,7*2+1,65)*3,6)*2</t>
  </si>
  <si>
    <t>-(1,2*2,1)*2 "okno</t>
  </si>
  <si>
    <t>((1,2+2,1*2)*0,275)*2 "ostění/nadpraží</t>
  </si>
  <si>
    <t>-(1,7*(2,65+3,15)/2)*2</t>
  </si>
  <si>
    <t>(2,65*2+(1,7*1,3))*0,45 "ostění/nadpraží</t>
  </si>
  <si>
    <t>(3,6*1,65)*2 "podhled schodiště</t>
  </si>
  <si>
    <t>(1,65*3,6)*2</t>
  </si>
  <si>
    <t>"odpočet obkladu</t>
  </si>
  <si>
    <t>-87,616</t>
  </si>
  <si>
    <t>-1812897172</t>
  </si>
  <si>
    <t>632481213</t>
  </si>
  <si>
    <t>Separační vrstva z PE fólie</t>
  </si>
  <si>
    <t>1207467034</t>
  </si>
  <si>
    <t>Separační vrstva k oddělení podlahových vrstev z polyetylénové fólie</t>
  </si>
  <si>
    <t>https://podminky.urs.cz/item/CS_URS_2023_02/632481213</t>
  </si>
  <si>
    <t>634112113</t>
  </si>
  <si>
    <t>Obvodová dilatace podlahovým páskem z pěnového PE mezi stěnou a mazaninou nebo potěrem v 80 mm</t>
  </si>
  <si>
    <t>-1513989755</t>
  </si>
  <si>
    <t>Obvodová dilatace mezi stěnou a mazaninou nebo potěrem podlahovým páskem z pěnového PE tl. do 10 mm, výšky 80 mm</t>
  </si>
  <si>
    <t>https://podminky.urs.cz/item/CS_URS_2023_02/634112113</t>
  </si>
  <si>
    <t>(9,9*2+5,9*2)</t>
  </si>
  <si>
    <t>-149263591</t>
  </si>
  <si>
    <t>"výměna zárubní za PO</t>
  </si>
  <si>
    <t>55331557</t>
  </si>
  <si>
    <t>zárubeň jednokřídlá ocelová pro zdění s protipožární úpravou tl stěny 75-100mm rozměru 800/1970, 2100mm</t>
  </si>
  <si>
    <t>-1983278242</t>
  </si>
  <si>
    <t>-1646872476</t>
  </si>
  <si>
    <t>55331567</t>
  </si>
  <si>
    <t>zárubeň jednokřídlá ocelová pro zdění s protipožární úpravou tl stěny 160-200mm rozměru 800/1970, 2100mm</t>
  </si>
  <si>
    <t>-1643941490</t>
  </si>
  <si>
    <t>-1001634247</t>
  </si>
  <si>
    <t>(28,18+7,21) "201 Schodišťová hala</t>
  </si>
  <si>
    <t>5,9 "202 Chodba</t>
  </si>
  <si>
    <t>21,42 "203 Kabinet</t>
  </si>
  <si>
    <t>58,35 "204 Učebna</t>
  </si>
  <si>
    <t>13,8 "205 Kabinet</t>
  </si>
  <si>
    <t>58,65 "206 Učebna</t>
  </si>
  <si>
    <t>58,26 "207 Učebna</t>
  </si>
  <si>
    <t>13,11 "208 WC muži</t>
  </si>
  <si>
    <t>5,33 "209 Chodba WC</t>
  </si>
  <si>
    <t>2,88 "210 WC OTP</t>
  </si>
  <si>
    <t>5,12 "211 WC ženy</t>
  </si>
  <si>
    <t>19,15 "212 Schodiště</t>
  </si>
  <si>
    <t>1575080546</t>
  </si>
  <si>
    <t>952902601</t>
  </si>
  <si>
    <t>Čištění budov vysátí prachu z trámů</t>
  </si>
  <si>
    <t>920097023</t>
  </si>
  <si>
    <t>Čištění budov při provádění oprav a udržovacích prací vysátím prachu z trámů, nosníků apod.</t>
  </si>
  <si>
    <t>https://podminky.urs.cz/item/CS_URS_2023_02/952902601</t>
  </si>
  <si>
    <t>-2131625604</t>
  </si>
  <si>
    <t>965082933</t>
  </si>
  <si>
    <t>Odstranění násypů pod podlahami tl do 200 mm pl přes 2 m2</t>
  </si>
  <si>
    <t>1044693633</t>
  </si>
  <si>
    <t>Odstranění násypu pod podlahami nebo ochranného násypu na střechách tl. do 200 mm, plochy přes 2 m2</t>
  </si>
  <si>
    <t>https://podminky.urs.cz/item/CS_URS_2023_02/965082933</t>
  </si>
  <si>
    <t>(9,9*5,9*0,2) "předpoklad mocnosti násypu</t>
  </si>
  <si>
    <t>2087713603</t>
  </si>
  <si>
    <t>(0,9*2,02)*5</t>
  </si>
  <si>
    <t>973031325</t>
  </si>
  <si>
    <t>Vysekání kapes ve zdivu cihelném na MV nebo MVC pl do 0,10 m2 hl do 300 mm</t>
  </si>
  <si>
    <t>-1185791239</t>
  </si>
  <si>
    <t>Vysekání výklenků nebo kapes ve zdivu z cihel na maltu vápennou nebo vápenocementovou kapes, plochy do 0,10 m2, hl. do 300 mm</t>
  </si>
  <si>
    <t>https://podminky.urs.cz/item/CS_URS_2023_02/973031325</t>
  </si>
  <si>
    <t>978059541</t>
  </si>
  <si>
    <t>Odsekání a odebrání obkladů stěn z vnitřních obkládaček plochy přes 1 m2</t>
  </si>
  <si>
    <t>-2032314125</t>
  </si>
  <si>
    <t>Odsekání obkladů stěn včetně otlučení podkladní omítky až na zdivo z obkládaček vnitřních, z jakýchkoliv materiálů, plochy přes 1 m2</t>
  </si>
  <si>
    <t>https://podminky.urs.cz/item/CS_URS_2023_02/978059541</t>
  </si>
  <si>
    <t>(1,2*1,5) "obklad za umyvadlem</t>
  </si>
  <si>
    <t>(5,55*2+3,2*2)*2,1</t>
  </si>
  <si>
    <t>-(0,9*1,25) "okno</t>
  </si>
  <si>
    <t>(1,25*2)*0,25 "ostění</t>
  </si>
  <si>
    <t>((0,9*2)*0,25)*2 "ostění</t>
  </si>
  <si>
    <t>(3,6*2+1,6*2)*2,1</t>
  </si>
  <si>
    <t>(1,6*2+1,8*2)*2,1</t>
  </si>
  <si>
    <t>(0,9*2)*0,25 "ostění</t>
  </si>
  <si>
    <t>(3,55*2+1,5*2)*2,1</t>
  </si>
  <si>
    <t>1068259562</t>
  </si>
  <si>
    <t>1320726085</t>
  </si>
  <si>
    <t>1028701712</t>
  </si>
  <si>
    <t>28,498*16 'Přepočtené koeficientem množství</t>
  </si>
  <si>
    <t>-13538635</t>
  </si>
  <si>
    <t>458269823</t>
  </si>
  <si>
    <t>713</t>
  </si>
  <si>
    <t>Izolace tepelné</t>
  </si>
  <si>
    <t>713121111</t>
  </si>
  <si>
    <t>Montáž izolace tepelné podlah volně kladenými rohožemi, pásy, dílci, deskami 1 vrstva</t>
  </si>
  <si>
    <t>-848214304</t>
  </si>
  <si>
    <t>Montáž tepelné izolace podlah rohožemi, pásy, deskami, dílci, bloky (izolační materiál ve specifikaci) kladenými volně jednovrstvá</t>
  </si>
  <si>
    <t>https://podminky.urs.cz/item/CS_URS_2023_02/713121111</t>
  </si>
  <si>
    <t>28376414</t>
  </si>
  <si>
    <t>deska XPS hrana polodrážková a hladký povrch 300kPA λ=0,035 tl 20mm</t>
  </si>
  <si>
    <t>467423064</t>
  </si>
  <si>
    <t>58,41*1,05 'Přepočtené koeficientem množství</t>
  </si>
  <si>
    <t>998713101</t>
  </si>
  <si>
    <t>Přesun hmot tonážní pro izolace tepelné v objektech v do 6 m</t>
  </si>
  <si>
    <t>-1048740691</t>
  </si>
  <si>
    <t>Přesun hmot pro izolace tepelné stanovený z hmotnosti přesunovaného materiálu vodorovná dopravní vzdálenost do 50 m v objektech výšky do 6 m</t>
  </si>
  <si>
    <t>https://podminky.urs.cz/item/CS_URS_2023_02/998713101</t>
  </si>
  <si>
    <t>762</t>
  </si>
  <si>
    <t>Konstrukce tesařské</t>
  </si>
  <si>
    <t>762811811</t>
  </si>
  <si>
    <t>Demontáž záklopů stropů z hrubých prken tl do 32 mm</t>
  </si>
  <si>
    <t>918258599</t>
  </si>
  <si>
    <t>Demontáž záklopů stropů vrchních a zapuštěných z hrubých prken, tl. do 32 mm</t>
  </si>
  <si>
    <t>https://podminky.urs.cz/item/CS_URS_2023_02/762811811</t>
  </si>
  <si>
    <t>(9,9*5,9) "prkna</t>
  </si>
  <si>
    <t>762814811</t>
  </si>
  <si>
    <t>Demontáž záklopů stropů z desek měkkých</t>
  </si>
  <si>
    <t>1557061365</t>
  </si>
  <si>
    <t>Demontáž záklopů stropů vrchních a zapuštěných z desek měkkých (minerálněvláknitých dřevovláknitých apod.)</t>
  </si>
  <si>
    <t>https://podminky.urs.cz/item/CS_URS_2023_02/762814811</t>
  </si>
  <si>
    <t>(9,9*5,9) "hobra</t>
  </si>
  <si>
    <t>779287615</t>
  </si>
  <si>
    <t>-1329432187</t>
  </si>
  <si>
    <t>-1054660512</t>
  </si>
  <si>
    <t>-1772937032</t>
  </si>
  <si>
    <t>297,36*1,1235 'Přepočtené koeficientem množství</t>
  </si>
  <si>
    <t>763411111</t>
  </si>
  <si>
    <t>Sanitární příčky do mokrého prostředí, desky s HPL - laminátem tl 19,6 mm</t>
  </si>
  <si>
    <t>-249827599</t>
  </si>
  <si>
    <t>Sanitární příčky vhodné do mokrého prostředí dělící z dřevotřískových desek s HPL-laminátem tl. 19,6 mm</t>
  </si>
  <si>
    <t>https://podminky.urs.cz/item/CS_URS_2023_02/763411111</t>
  </si>
  <si>
    <t>(3+3,2)*2</t>
  </si>
  <si>
    <t>(1,5*2)</t>
  </si>
  <si>
    <t>763411121</t>
  </si>
  <si>
    <t>Dveře sanitárních příček, desky s HPL - laminátem tl 19,6 mm, š do 800 mm, v do 2000 mm</t>
  </si>
  <si>
    <t>240288089</t>
  </si>
  <si>
    <t>Sanitární příčky vhodné do mokrého prostředí dveře vnitřní do sanitárních příček šířky do 800 mm, výšky do 2 000 mm z dřevotřískových desek s HPL-laminátem včetně nerezového kování tl. 19,6 mm</t>
  </si>
  <si>
    <t>https://podminky.urs.cz/item/CS_URS_2023_02/763411121</t>
  </si>
  <si>
    <t>763411211</t>
  </si>
  <si>
    <t>Dělící přepážky k pisoárům, desky s HPL - laminátem tl 19,6 mm</t>
  </si>
  <si>
    <t>1377886340</t>
  </si>
  <si>
    <t>Sanitární příčky vhodné do mokrého prostředí dělící přepážky k pisoárům z dřevotřískových desek s HPL-laminátem tl. 19,6 mm</t>
  </si>
  <si>
    <t>https://podminky.urs.cz/item/CS_URS_2023_02/763411211</t>
  </si>
  <si>
    <t>(0,3*1,2)</t>
  </si>
  <si>
    <t>-1219756869</t>
  </si>
  <si>
    <t>1543761593</t>
  </si>
  <si>
    <t>"výměna dveří za PO</t>
  </si>
  <si>
    <t>1314430395</t>
  </si>
  <si>
    <t>464222346</t>
  </si>
  <si>
    <t>1783486832</t>
  </si>
  <si>
    <t>-1101288648</t>
  </si>
  <si>
    <t>-234125455</t>
  </si>
  <si>
    <t>-661193164</t>
  </si>
  <si>
    <t>1973706331</t>
  </si>
  <si>
    <t>1410131101</t>
  </si>
  <si>
    <t>"201 Schodišťová hala</t>
  </si>
  <si>
    <t>(28,18+7,21)</t>
  </si>
  <si>
    <t>((7,25*2+3,9*2+0,45*2+0,35*2)-(0,9*5+1,65*2+2,7))*0,1 "sokl</t>
  </si>
  <si>
    <t>((3,45*2+1,85*2+0,35*2+0,3*2)-(2,7+0,9*2))*0,1 "sokl</t>
  </si>
  <si>
    <t>"202 Chodba</t>
  </si>
  <si>
    <t>5,9</t>
  </si>
  <si>
    <t>((2,25*2+2,6*2)-(0,9*2+1,1))*0,1 "sokl</t>
  </si>
  <si>
    <t>"208 WC muži</t>
  </si>
  <si>
    <t>13,11</t>
  </si>
  <si>
    <t>"209 Chodba WC</t>
  </si>
  <si>
    <t>5,33</t>
  </si>
  <si>
    <t>"210 WC OTP</t>
  </si>
  <si>
    <t>2,88</t>
  </si>
  <si>
    <t>"211 WC ženy</t>
  </si>
  <si>
    <t>5,12</t>
  </si>
  <si>
    <t>-2035904245</t>
  </si>
  <si>
    <t>70,49 "dlažba</t>
  </si>
  <si>
    <t>434847244</t>
  </si>
  <si>
    <t>70,49*1,1 'Přepočtené koeficientem množství</t>
  </si>
  <si>
    <t>349516694</t>
  </si>
  <si>
    <t>-2051355823</t>
  </si>
  <si>
    <t>-18669778</t>
  </si>
  <si>
    <t>776</t>
  </si>
  <si>
    <t>Podlahy povlakové</t>
  </si>
  <si>
    <t>776111111</t>
  </si>
  <si>
    <t>Broušení anhydritového podkladu povlakových podlah</t>
  </si>
  <si>
    <t>1546111565</t>
  </si>
  <si>
    <t>Příprava podkladu broušení podlah nového podkladu anhydritového</t>
  </si>
  <si>
    <t>https://podminky.urs.cz/item/CS_URS_2023_02/776111111</t>
  </si>
  <si>
    <t>776111311</t>
  </si>
  <si>
    <t>Vysátí podkladu povlakových podlah</t>
  </si>
  <si>
    <t>127847481</t>
  </si>
  <si>
    <t>Příprava podkladu vysátí podlah</t>
  </si>
  <si>
    <t>https://podminky.urs.cz/item/CS_URS_2023_02/776111311</t>
  </si>
  <si>
    <t>776141114</t>
  </si>
  <si>
    <t>Stěrka podlahová nivelační pro vyrovnání podkladu povlakových podlah pevnosti 20 MPa tl přes 8 do 10 mm</t>
  </si>
  <si>
    <t>-157549171</t>
  </si>
  <si>
    <t>Příprava podkladu vyrovnání samonivelační stěrkou podlah min.pevnosti 20 MPa, tloušťky přes 8 do 10 mm</t>
  </si>
  <si>
    <t>https://podminky.urs.cz/item/CS_URS_2023_02/776141114</t>
  </si>
  <si>
    <t>776141121</t>
  </si>
  <si>
    <t>Stěrka podlahová nivelační pro vyrovnání podkladu povlakových podlah pevnosti 30 MPa tl do 3 mm</t>
  </si>
  <si>
    <t>-560676219</t>
  </si>
  <si>
    <t>Příprava podkladu vyrovnání samonivelační stěrkou podlah min.pevnosti 30 MPa, tloušťky do 3 mm</t>
  </si>
  <si>
    <t>https://podminky.urs.cz/item/CS_URS_2023_02/776141121</t>
  </si>
  <si>
    <t>60</t>
  </si>
  <si>
    <t>776201812</t>
  </si>
  <si>
    <t>Demontáž lepených povlakových podlah s podložkou ručně</t>
  </si>
  <si>
    <t>657276351</t>
  </si>
  <si>
    <t>Demontáž povlakových podlahovin lepených ručně s podložkou</t>
  </si>
  <si>
    <t>https://podminky.urs.cz/item/CS_URS_2023_02/776201812</t>
  </si>
  <si>
    <t>61</t>
  </si>
  <si>
    <t>776221111</t>
  </si>
  <si>
    <t>Lepení pásů z PVC standardním lepidlem</t>
  </si>
  <si>
    <t>120101370</t>
  </si>
  <si>
    <t>Montáž podlahovin z PVC lepením standardním lepidlem z pásů</t>
  </si>
  <si>
    <t>https://podminky.urs.cz/item/CS_URS_2023_02/776221111</t>
  </si>
  <si>
    <t>62</t>
  </si>
  <si>
    <t>28412245</t>
  </si>
  <si>
    <t>krytina podlahová heterogenní š 1,5m tl 2mm</t>
  </si>
  <si>
    <t>-196258718</t>
  </si>
  <si>
    <t>210,48*1,1 'Přepočtené koeficientem množství</t>
  </si>
  <si>
    <t>63</t>
  </si>
  <si>
    <t>776421111</t>
  </si>
  <si>
    <t>Montáž obvodových lišt lepením</t>
  </si>
  <si>
    <t>-313906417</t>
  </si>
  <si>
    <t>Montáž lišt obvodových lepených</t>
  </si>
  <si>
    <t>https://podminky.urs.cz/item/CS_URS_2023_02/776421111</t>
  </si>
  <si>
    <t>(5,9*2+3,63*2+0,15*4)-0,9</t>
  </si>
  <si>
    <t>(9,8*2+5,95*2+0,35*2+0,15*10)-0,9</t>
  </si>
  <si>
    <t>(4*2+3,45*2+0,3*2)-0,9</t>
  </si>
  <si>
    <t>(9,9*2+5,95*2+0,35*2+0,15*6)-0,9</t>
  </si>
  <si>
    <t>(9,9*2+5,9*2+0,35*2+0,15*6)-0,9</t>
  </si>
  <si>
    <t>64</t>
  </si>
  <si>
    <t>28342165</t>
  </si>
  <si>
    <t>lišta podlahová PVC zakončovací s fabionem</t>
  </si>
  <si>
    <t>2017879278</t>
  </si>
  <si>
    <t>130,86*1,02 'Přepočtené koeficientem množství</t>
  </si>
  <si>
    <t>65</t>
  </si>
  <si>
    <t>998776101</t>
  </si>
  <si>
    <t>Přesun hmot tonážní pro podlahy povlakové v objektech v do 6 m</t>
  </si>
  <si>
    <t>-97101605</t>
  </si>
  <si>
    <t>Přesun hmot pro podlahy povlakové stanovený z hmotnosti přesunovaného materiálu vodorovná dopravní vzdálenost do 50 m v objektech výšky do 6 m</t>
  </si>
  <si>
    <t>https://podminky.urs.cz/item/CS_URS_2023_02/998776101</t>
  </si>
  <si>
    <t>66</t>
  </si>
  <si>
    <t>1104055493</t>
  </si>
  <si>
    <t>67</t>
  </si>
  <si>
    <t>-646741858</t>
  </si>
  <si>
    <t>87,616 "obklad</t>
  </si>
  <si>
    <t>68</t>
  </si>
  <si>
    <t>1835379612</t>
  </si>
  <si>
    <t>87,616*1,1 'Přepočtené koeficientem množství</t>
  </si>
  <si>
    <t>69</t>
  </si>
  <si>
    <t>995455228</t>
  </si>
  <si>
    <t>(1,2+1,5*2) "obklad za umyvadlem</t>
  </si>
  <si>
    <t>(2,1+(1,25*2)+(0,9*4))</t>
  </si>
  <si>
    <t>(2,1*2)</t>
  </si>
  <si>
    <t>(0,9*2)</t>
  </si>
  <si>
    <t>(0,9*2+1,25*2)</t>
  </si>
  <si>
    <t>70</t>
  </si>
  <si>
    <t>-2131196546</t>
  </si>
  <si>
    <t>31,1*1,05 'Přepočtené koeficientem množství</t>
  </si>
  <si>
    <t>71</t>
  </si>
  <si>
    <t>1371285054</t>
  </si>
  <si>
    <t>72</t>
  </si>
  <si>
    <t>1747967078</t>
  </si>
  <si>
    <t>(6,15*16)*0,709</t>
  </si>
  <si>
    <t>"zárubně pro PO dveře</t>
  </si>
  <si>
    <t>((0,9+2,02*2)*(0,05+0,1+0,05))*3</t>
  </si>
  <si>
    <t>((0,9+2,02*2)*(0,05+0,2+0,05))</t>
  </si>
  <si>
    <t>73</t>
  </si>
  <si>
    <t>733647314</t>
  </si>
  <si>
    <t>74</t>
  </si>
  <si>
    <t>1017565524</t>
  </si>
  <si>
    <t>75</t>
  </si>
  <si>
    <t>-873902621</t>
  </si>
  <si>
    <t>76</t>
  </si>
  <si>
    <t>1438382477</t>
  </si>
  <si>
    <t>777,529 "stěny</t>
  </si>
  <si>
    <t>77</t>
  </si>
  <si>
    <t>344330045</t>
  </si>
  <si>
    <t>(1,5*2,1)*15</t>
  </si>
  <si>
    <t>(0,9*1,5)*2</t>
  </si>
  <si>
    <t>(1,2*2,1)*2</t>
  </si>
  <si>
    <t>(0,6*0,9)*4</t>
  </si>
  <si>
    <t>78</t>
  </si>
  <si>
    <t>651060938</t>
  </si>
  <si>
    <t>57,15*1,05 'Přepočtené koeficientem množství</t>
  </si>
  <si>
    <t>79</t>
  </si>
  <si>
    <t>-695182228</t>
  </si>
  <si>
    <t>297,36 "stropy</t>
  </si>
  <si>
    <t>80</t>
  </si>
  <si>
    <t>1358304622</t>
  </si>
  <si>
    <t>81</t>
  </si>
  <si>
    <t>-136795251</t>
  </si>
  <si>
    <t>EIS - Elektroinstalace</t>
  </si>
  <si>
    <t>M.Vichr</t>
  </si>
  <si>
    <t xml:space="preserve">    oddíl 96 - Bourání konstrukcí:</t>
  </si>
  <si>
    <t>M - Práce a dodávky M</t>
  </si>
  <si>
    <t xml:space="preserve">    oddíl M21 - Montáže silnoproud:</t>
  </si>
  <si>
    <t xml:space="preserve">    oddíl M46 - Zemní práce prováděné při externích montážích:</t>
  </si>
  <si>
    <t>oddíl 96</t>
  </si>
  <si>
    <t>Bourání konstrukcí:</t>
  </si>
  <si>
    <t>C-974029122-0</t>
  </si>
  <si>
    <t>RYHY ZDI KAMENNE HL DO 3CM S DO 7CM</t>
  </si>
  <si>
    <t>CS RONET 2023 01</t>
  </si>
  <si>
    <t>C-979081002-0</t>
  </si>
  <si>
    <t>NAKLADKA VYBOUR HMOT DO PLAST PYTLU</t>
  </si>
  <si>
    <t>T</t>
  </si>
  <si>
    <t>Práce a dodávky M</t>
  </si>
  <si>
    <t>oddíl M21</t>
  </si>
  <si>
    <t>Montáže silnoproud:</t>
  </si>
  <si>
    <t>M-210800137-0</t>
  </si>
  <si>
    <t xml:space="preserve">KABEL CYKY 750V  POD OMIT STROP (MONT.)</t>
  </si>
  <si>
    <t>KABEL CYKY 750V POD OMIT STROP (MONT.)</t>
  </si>
  <si>
    <t>H-34111100-1</t>
  </si>
  <si>
    <t>KABEL INSTAL CU JADRO CYKY-J 5x6mm2 (DOD)</t>
  </si>
  <si>
    <t>H-34111036-1</t>
  </si>
  <si>
    <t>KABEL INSTAL CU JADRO CYKY-J 3x2,5mm2 (DOD)</t>
  </si>
  <si>
    <t>H-34111030-1</t>
  </si>
  <si>
    <t>KABEL INSTAL CU JADRO CYKY-J 3x1,5mm2 (DOD)</t>
  </si>
  <si>
    <t>M-210110041-0</t>
  </si>
  <si>
    <t>SPINAC ZAPUSTENY JEDNOPOL (MONT.)</t>
  </si>
  <si>
    <t>KS</t>
  </si>
  <si>
    <t>M-210110043-0</t>
  </si>
  <si>
    <t>SPINAC ZAPUSTENY SERIOVY (MONT.)</t>
  </si>
  <si>
    <t>H-34530336-1</t>
  </si>
  <si>
    <t xml:space="preserve">SPINAC  JEDNOPOL (DOD.)</t>
  </si>
  <si>
    <t>SPINAC JEDNOPOL (DOD.)</t>
  </si>
  <si>
    <t>H-34530337-1</t>
  </si>
  <si>
    <t>SPINAC SERIOVY (DOD.)</t>
  </si>
  <si>
    <t>M-210111003-0</t>
  </si>
  <si>
    <t>ZASUVKA DOMOV,VESTAV (MONT.)</t>
  </si>
  <si>
    <t>H-34550315-1</t>
  </si>
  <si>
    <t>ZASUVKA VESTAVNA 250V (DOD.)</t>
  </si>
  <si>
    <t>M-211200011-0</t>
  </si>
  <si>
    <t>SVITIDLO (MONT.)</t>
  </si>
  <si>
    <t>H-34833145-1</t>
  </si>
  <si>
    <t>SVITIDLO A DLE PD (DOD.)</t>
  </si>
  <si>
    <t>H-34833140-1</t>
  </si>
  <si>
    <t>SVITIDLO B DLE PD (DOD.)</t>
  </si>
  <si>
    <t>H-34828310-1</t>
  </si>
  <si>
    <t>SVITIDLO C DLE PD (DOD.)</t>
  </si>
  <si>
    <t>H-34828116-1</t>
  </si>
  <si>
    <t>SVITIDLO D DLE PD (DOD.)</t>
  </si>
  <si>
    <t>M-211200101-0</t>
  </si>
  <si>
    <t>SVITIDLO NOUZOVE ORIENTAC (DOD+MONT.)</t>
  </si>
  <si>
    <t>M-H-R1</t>
  </si>
  <si>
    <t>ROZVADEC +RP2 (DOD.+MONT.)</t>
  </si>
  <si>
    <t>M-H-R2</t>
  </si>
  <si>
    <t>PIR CIDLO S MOZNOSTI RUC. OVL (DOD+MONT)</t>
  </si>
  <si>
    <t>M-H-R3</t>
  </si>
  <si>
    <t>VOLACI SYSTEM PRO INVALIDY (DOD+MONT.)</t>
  </si>
  <si>
    <t>M-H-R6</t>
  </si>
  <si>
    <t>VENTILATOR WC (DOD. +MONT)</t>
  </si>
  <si>
    <t>H-R4</t>
  </si>
  <si>
    <t>DROBNY EL. INST. MAT. (DOD.)</t>
  </si>
  <si>
    <t>H-R5</t>
  </si>
  <si>
    <t>VYCHOZI REVIZE ELEKTRO</t>
  </si>
  <si>
    <t>M-210271001-0</t>
  </si>
  <si>
    <t>UCPAVKA KAB PRUCH D40MM-PROTIPOZAR</t>
  </si>
  <si>
    <t>oddíl M46</t>
  </si>
  <si>
    <t>Zemní práce prováděné při externích montážích:</t>
  </si>
  <si>
    <t>M-460680021-0</t>
  </si>
  <si>
    <t>PRURAZ ZDI CIHLA 15cm</t>
  </si>
  <si>
    <t>ZTI2 - Zdravotně technické instalace - 2.NP</t>
  </si>
  <si>
    <t xml:space="preserve">    726 - Zdravotechnika - předstěnové instalace</t>
  </si>
  <si>
    <t>-1327501977</t>
  </si>
  <si>
    <t>2073035133</t>
  </si>
  <si>
    <t>-505243295</t>
  </si>
  <si>
    <t>0,244*16 'Přepočtené koeficientem množství</t>
  </si>
  <si>
    <t>1507569178</t>
  </si>
  <si>
    <t>-469288155</t>
  </si>
  <si>
    <t>"umyvadla v učebnách</t>
  </si>
  <si>
    <t>"umyvadla na WC</t>
  </si>
  <si>
    <t>1329842087</t>
  </si>
  <si>
    <t>"WC</t>
  </si>
  <si>
    <t>"Výlevka</t>
  </si>
  <si>
    <t>600735502</t>
  </si>
  <si>
    <t>-751705587</t>
  </si>
  <si>
    <t>721220801</t>
  </si>
  <si>
    <t>Demontáž uzávěrek zápachových DN 70</t>
  </si>
  <si>
    <t>1402566274</t>
  </si>
  <si>
    <t>Demontáž zápachových uzávěrek do DN 70</t>
  </si>
  <si>
    <t>https://podminky.urs.cz/item/CS_URS_2023_02/721220801</t>
  </si>
  <si>
    <t>1689732218</t>
  </si>
  <si>
    <t>725110814</t>
  </si>
  <si>
    <t>Demontáž klozetu Kombi</t>
  </si>
  <si>
    <t>-1097492180</t>
  </si>
  <si>
    <t>Demontáž klozetů kombi</t>
  </si>
  <si>
    <t>https://podminky.urs.cz/item/CS_URS_2023_02/725110814</t>
  </si>
  <si>
    <t>-472755632</t>
  </si>
  <si>
    <t>725121511</t>
  </si>
  <si>
    <t>Pisoárový záchodek keramický bez splachovací nádrže s odsáváním a s vodorovným přívodem vody</t>
  </si>
  <si>
    <t>4086547</t>
  </si>
  <si>
    <t>Pisoárové záchodky keramické bez splachovací nádrže urinál odsávací, přívod vody vnitřní vodorovný</t>
  </si>
  <si>
    <t>https://podminky.urs.cz/item/CS_URS_2023_02/725121511</t>
  </si>
  <si>
    <t>725122814</t>
  </si>
  <si>
    <t>Demontáž pisoárových stání s nádrží a dvěma záchodky</t>
  </si>
  <si>
    <t>79650283</t>
  </si>
  <si>
    <t>Demontáž pisoárů s nádrží a 2 záchodky</t>
  </si>
  <si>
    <t>https://podminky.urs.cz/item/CS_URS_2023_02/725122814</t>
  </si>
  <si>
    <t>725210821</t>
  </si>
  <si>
    <t>Demontáž umyvadel bez výtokových armatur</t>
  </si>
  <si>
    <t>835610875</t>
  </si>
  <si>
    <t>Demontáž umyvadel bez výtokových armatur umyvadel</t>
  </si>
  <si>
    <t>https://podminky.urs.cz/item/CS_URS_2023_02/725210821</t>
  </si>
  <si>
    <t>-1144186249</t>
  </si>
  <si>
    <t>-980681521</t>
  </si>
  <si>
    <t>-1496351356</t>
  </si>
  <si>
    <t>725330820</t>
  </si>
  <si>
    <t>Demontáž výlevka diturvitová</t>
  </si>
  <si>
    <t>-78409382</t>
  </si>
  <si>
    <t>Demontáž výlevek bez výtokových armatur a bez nádrže a splachovacího potrubí diturvitových</t>
  </si>
  <si>
    <t>https://podminky.urs.cz/item/CS_URS_2023_02/725330820</t>
  </si>
  <si>
    <t>725331111</t>
  </si>
  <si>
    <t>Výlevka bez výtokových armatur keramická se sklopnou plastovou mřížkou 500 mm</t>
  </si>
  <si>
    <t>1572500934</t>
  </si>
  <si>
    <t>Výlevky bez výtokových armatur a splachovací nádrže keramické se sklopnou plastovou mřížkou 425 mm</t>
  </si>
  <si>
    <t>https://podminky.urs.cz/item/CS_URS_2023_02/725331111</t>
  </si>
  <si>
    <t>725820801</t>
  </si>
  <si>
    <t>Demontáž baterie nástěnné do G 3 / 4</t>
  </si>
  <si>
    <t>-715500168</t>
  </si>
  <si>
    <t>Demontáž baterií nástěnných do G 3/4</t>
  </si>
  <si>
    <t>https://podminky.urs.cz/item/CS_URS_2023_02/725820801</t>
  </si>
  <si>
    <t>"pro výlevku</t>
  </si>
  <si>
    <t xml:space="preserve">1 </t>
  </si>
  <si>
    <t>-462901028</t>
  </si>
  <si>
    <t>725831311</t>
  </si>
  <si>
    <t>Baterie vanová nástěnná páková bez příslušenství</t>
  </si>
  <si>
    <t>-1287680050</t>
  </si>
  <si>
    <t>Baterie vanové nástěnné pákové bez příslušenství</t>
  </si>
  <si>
    <t>https://podminky.urs.cz/item/CS_URS_2023_02/725831311</t>
  </si>
  <si>
    <t>1 "pro výlevku</t>
  </si>
  <si>
    <t>-1517640664</t>
  </si>
  <si>
    <t>-858101386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</si>
  <si>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</si>
  <si>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</si>
  <si>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</si>
  <si>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</si>
  <si>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580202186</t>
  </si>
  <si>
    <t>Předstěnové instalační systémy pro zazdění do masivních zděných konstrukcí pro závěsné klozety ovládání zepředu, stavební výška 1080 mm</t>
  </si>
  <si>
    <t>https://podminky.urs.cz/item/CS_URS_2023_02/726111031</t>
  </si>
  <si>
    <t>-383389092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</si>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</sst>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5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142442" TargetMode="External" /><Relationship Id="rId2" Type="http://schemas.openxmlformats.org/officeDocument/2006/relationships/hyperlink" Target="https://podminky.urs.cz/item/CS_URS_2023_02/317941121" TargetMode="External" /><Relationship Id="rId3" Type="http://schemas.openxmlformats.org/officeDocument/2006/relationships/hyperlink" Target="https://podminky.urs.cz/item/CS_URS_2023_02/340271025" TargetMode="External" /><Relationship Id="rId4" Type="http://schemas.openxmlformats.org/officeDocument/2006/relationships/hyperlink" Target="https://podminky.urs.cz/item/CS_URS_2023_02/346244381" TargetMode="External" /><Relationship Id="rId5" Type="http://schemas.openxmlformats.org/officeDocument/2006/relationships/hyperlink" Target="https://podminky.urs.cz/item/CS_URS_2023_02/342272245" TargetMode="External" /><Relationship Id="rId6" Type="http://schemas.openxmlformats.org/officeDocument/2006/relationships/hyperlink" Target="https://podminky.urs.cz/item/CS_URS_2023_02/612131121" TargetMode="External" /><Relationship Id="rId7" Type="http://schemas.openxmlformats.org/officeDocument/2006/relationships/hyperlink" Target="https://podminky.urs.cz/item/CS_URS_2023_02/612321121" TargetMode="External" /><Relationship Id="rId8" Type="http://schemas.openxmlformats.org/officeDocument/2006/relationships/hyperlink" Target="https://podminky.urs.cz/item/CS_URS_2023_02/612325419" TargetMode="External" /><Relationship Id="rId9" Type="http://schemas.openxmlformats.org/officeDocument/2006/relationships/hyperlink" Target="https://podminky.urs.cz/item/CS_URS_2023_02/612341121" TargetMode="External" /><Relationship Id="rId10" Type="http://schemas.openxmlformats.org/officeDocument/2006/relationships/hyperlink" Target="https://podminky.urs.cz/item/CS_URS_2023_02/642945111" TargetMode="External" /><Relationship Id="rId11" Type="http://schemas.openxmlformats.org/officeDocument/2006/relationships/hyperlink" Target="https://podminky.urs.cz/item/CS_URS_2023_02/949101111" TargetMode="External" /><Relationship Id="rId12" Type="http://schemas.openxmlformats.org/officeDocument/2006/relationships/hyperlink" Target="https://podminky.urs.cz/item/CS_URS_2023_02/952901111" TargetMode="External" /><Relationship Id="rId13" Type="http://schemas.openxmlformats.org/officeDocument/2006/relationships/hyperlink" Target="https://podminky.urs.cz/item/CS_URS_2023_02/965081213" TargetMode="External" /><Relationship Id="rId14" Type="http://schemas.openxmlformats.org/officeDocument/2006/relationships/hyperlink" Target="https://podminky.urs.cz/item/CS_URS_2023_02/968072455" TargetMode="External" /><Relationship Id="rId15" Type="http://schemas.openxmlformats.org/officeDocument/2006/relationships/hyperlink" Target="https://podminky.urs.cz/item/CS_URS_2023_02/971033641" TargetMode="External" /><Relationship Id="rId16" Type="http://schemas.openxmlformats.org/officeDocument/2006/relationships/hyperlink" Target="https://podminky.urs.cz/item/CS_URS_2023_02/973031843" TargetMode="External" /><Relationship Id="rId17" Type="http://schemas.openxmlformats.org/officeDocument/2006/relationships/hyperlink" Target="https://podminky.urs.cz/item/CS_URS_2023_02/974031664" TargetMode="External" /><Relationship Id="rId18" Type="http://schemas.openxmlformats.org/officeDocument/2006/relationships/hyperlink" Target="https://podminky.urs.cz/item/CS_URS_2023_02/997013211" TargetMode="External" /><Relationship Id="rId19" Type="http://schemas.openxmlformats.org/officeDocument/2006/relationships/hyperlink" Target="https://podminky.urs.cz/item/CS_URS_2023_02/997013501" TargetMode="External" /><Relationship Id="rId20" Type="http://schemas.openxmlformats.org/officeDocument/2006/relationships/hyperlink" Target="https://podminky.urs.cz/item/CS_URS_2023_02/997013509" TargetMode="External" /><Relationship Id="rId21" Type="http://schemas.openxmlformats.org/officeDocument/2006/relationships/hyperlink" Target="https://podminky.urs.cz/item/CS_URS_2023_02/997013871" TargetMode="External" /><Relationship Id="rId22" Type="http://schemas.openxmlformats.org/officeDocument/2006/relationships/hyperlink" Target="https://podminky.urs.cz/item/CS_URS_2023_02/998018001" TargetMode="External" /><Relationship Id="rId23" Type="http://schemas.openxmlformats.org/officeDocument/2006/relationships/hyperlink" Target="https://podminky.urs.cz/item/CS_URS_2023_02/763131412" TargetMode="External" /><Relationship Id="rId24" Type="http://schemas.openxmlformats.org/officeDocument/2006/relationships/hyperlink" Target="https://podminky.urs.cz/item/CS_URS_2023_02/763131452" TargetMode="External" /><Relationship Id="rId25" Type="http://schemas.openxmlformats.org/officeDocument/2006/relationships/hyperlink" Target="https://podminky.urs.cz/item/CS_URS_2023_02/763131751" TargetMode="External" /><Relationship Id="rId26" Type="http://schemas.openxmlformats.org/officeDocument/2006/relationships/hyperlink" Target="https://podminky.urs.cz/item/CS_URS_2023_02/998763301" TargetMode="External" /><Relationship Id="rId27" Type="http://schemas.openxmlformats.org/officeDocument/2006/relationships/hyperlink" Target="https://podminky.urs.cz/item/CS_URS_2023_02/766660021" TargetMode="External" /><Relationship Id="rId28" Type="http://schemas.openxmlformats.org/officeDocument/2006/relationships/hyperlink" Target="https://podminky.urs.cz/item/CS_URS_2023_02/766660717" TargetMode="External" /><Relationship Id="rId29" Type="http://schemas.openxmlformats.org/officeDocument/2006/relationships/hyperlink" Target="https://podminky.urs.cz/item/CS_URS_2023_02/766691914" TargetMode="External" /><Relationship Id="rId30" Type="http://schemas.openxmlformats.org/officeDocument/2006/relationships/hyperlink" Target="https://podminky.urs.cz/item/CS_URS_2023_02/998766101" TargetMode="External" /><Relationship Id="rId31" Type="http://schemas.openxmlformats.org/officeDocument/2006/relationships/hyperlink" Target="https://podminky.urs.cz/item/CS_URS_2023_02/771121011" TargetMode="External" /><Relationship Id="rId32" Type="http://schemas.openxmlformats.org/officeDocument/2006/relationships/hyperlink" Target="https://podminky.urs.cz/item/CS_URS_2023_02/771574416" TargetMode="External" /><Relationship Id="rId33" Type="http://schemas.openxmlformats.org/officeDocument/2006/relationships/hyperlink" Target="https://podminky.urs.cz/item/CS_URS_2023_02/771577211" TargetMode="External" /><Relationship Id="rId34" Type="http://schemas.openxmlformats.org/officeDocument/2006/relationships/hyperlink" Target="https://podminky.urs.cz/item/CS_URS_2023_02/771591112" TargetMode="External" /><Relationship Id="rId35" Type="http://schemas.openxmlformats.org/officeDocument/2006/relationships/hyperlink" Target="https://podminky.urs.cz/item/CS_URS_2023_02/998771101" TargetMode="External" /><Relationship Id="rId36" Type="http://schemas.openxmlformats.org/officeDocument/2006/relationships/hyperlink" Target="https://podminky.urs.cz/item/CS_URS_2023_02/781121011" TargetMode="External" /><Relationship Id="rId37" Type="http://schemas.openxmlformats.org/officeDocument/2006/relationships/hyperlink" Target="https://podminky.urs.cz/item/CS_URS_2023_02/781474113" TargetMode="External" /><Relationship Id="rId38" Type="http://schemas.openxmlformats.org/officeDocument/2006/relationships/hyperlink" Target="https://podminky.urs.cz/item/CS_URS_2023_02/781492211" TargetMode="External" /><Relationship Id="rId39" Type="http://schemas.openxmlformats.org/officeDocument/2006/relationships/hyperlink" Target="https://podminky.urs.cz/item/CS_URS_2023_02/998781101" TargetMode="External" /><Relationship Id="rId40" Type="http://schemas.openxmlformats.org/officeDocument/2006/relationships/hyperlink" Target="https://podminky.urs.cz/item/CS_URS_2023_02/783314203" TargetMode="External" /><Relationship Id="rId41" Type="http://schemas.openxmlformats.org/officeDocument/2006/relationships/hyperlink" Target="https://podminky.urs.cz/item/CS_URS_2023_02/783315101" TargetMode="External" /><Relationship Id="rId42" Type="http://schemas.openxmlformats.org/officeDocument/2006/relationships/hyperlink" Target="https://podminky.urs.cz/item/CS_URS_2023_02/783317101" TargetMode="External" /><Relationship Id="rId43" Type="http://schemas.openxmlformats.org/officeDocument/2006/relationships/hyperlink" Target="https://podminky.urs.cz/item/CS_URS_2023_02/784121001" TargetMode="External" /><Relationship Id="rId44" Type="http://schemas.openxmlformats.org/officeDocument/2006/relationships/hyperlink" Target="https://podminky.urs.cz/item/CS_URS_2023_02/784121011" TargetMode="External" /><Relationship Id="rId45" Type="http://schemas.openxmlformats.org/officeDocument/2006/relationships/hyperlink" Target="https://podminky.urs.cz/item/CS_URS_2023_02/784171111" TargetMode="External" /><Relationship Id="rId46" Type="http://schemas.openxmlformats.org/officeDocument/2006/relationships/hyperlink" Target="https://podminky.urs.cz/item/CS_URS_2023_02/784181121" TargetMode="External" /><Relationship Id="rId47" Type="http://schemas.openxmlformats.org/officeDocument/2006/relationships/hyperlink" Target="https://podminky.urs.cz/item/CS_URS_2023_02/784211101" TargetMode="External" /><Relationship Id="rId48" Type="http://schemas.openxmlformats.org/officeDocument/2006/relationships/hyperlink" Target="https://podminky.urs.cz/item/CS_URS_2023_02/HZS2491" TargetMode="External" /><Relationship Id="rId4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1171903" TargetMode="External" /><Relationship Id="rId2" Type="http://schemas.openxmlformats.org/officeDocument/2006/relationships/hyperlink" Target="https://podminky.urs.cz/item/CS_URS_2023_02/721171905" TargetMode="External" /><Relationship Id="rId3" Type="http://schemas.openxmlformats.org/officeDocument/2006/relationships/hyperlink" Target="https://podminky.urs.cz/item/CS_URS_2023_02/721171913" TargetMode="External" /><Relationship Id="rId4" Type="http://schemas.openxmlformats.org/officeDocument/2006/relationships/hyperlink" Target="https://podminky.urs.cz/item/CS_URS_2023_02/721171915" TargetMode="External" /><Relationship Id="rId5" Type="http://schemas.openxmlformats.org/officeDocument/2006/relationships/hyperlink" Target="https://podminky.urs.cz/item/CS_URS_2023_02/998721101" TargetMode="External" /><Relationship Id="rId6" Type="http://schemas.openxmlformats.org/officeDocument/2006/relationships/hyperlink" Target="https://podminky.urs.cz/item/CS_URS_2023_02/725112022" TargetMode="External" /><Relationship Id="rId7" Type="http://schemas.openxmlformats.org/officeDocument/2006/relationships/hyperlink" Target="https://podminky.urs.cz/item/CS_URS_2023_02/725211604" TargetMode="External" /><Relationship Id="rId8" Type="http://schemas.openxmlformats.org/officeDocument/2006/relationships/hyperlink" Target="https://podminky.urs.cz/item/CS_URS_2023_02/725291711" TargetMode="External" /><Relationship Id="rId9" Type="http://schemas.openxmlformats.org/officeDocument/2006/relationships/hyperlink" Target="https://podminky.urs.cz/item/CS_URS_2023_02/725291722" TargetMode="External" /><Relationship Id="rId10" Type="http://schemas.openxmlformats.org/officeDocument/2006/relationships/hyperlink" Target="https://podminky.urs.cz/item/CS_URS_2023_02/725822613" TargetMode="External" /><Relationship Id="rId11" Type="http://schemas.openxmlformats.org/officeDocument/2006/relationships/hyperlink" Target="https://podminky.urs.cz/item/CS_URS_2023_02/725861102" TargetMode="External" /><Relationship Id="rId12" Type="http://schemas.openxmlformats.org/officeDocument/2006/relationships/hyperlink" Target="https://podminky.urs.cz/item/CS_URS_2023_02/998725101" TargetMode="External" /><Relationship Id="rId13" Type="http://schemas.openxmlformats.org/officeDocument/2006/relationships/hyperlink" Target="https://podminky.urs.cz/item/CS_URS_2023_02/HZS249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11322424" TargetMode="External" /><Relationship Id="rId2" Type="http://schemas.openxmlformats.org/officeDocument/2006/relationships/hyperlink" Target="https://podminky.urs.cz/item/CS_URS_2023_02/411354214" TargetMode="External" /><Relationship Id="rId3" Type="http://schemas.openxmlformats.org/officeDocument/2006/relationships/hyperlink" Target="https://podminky.urs.cz/item/CS_URS_2023_02/411362021" TargetMode="External" /><Relationship Id="rId4" Type="http://schemas.openxmlformats.org/officeDocument/2006/relationships/hyperlink" Target="https://podminky.urs.cz/item/CS_URS_2023_02/413232221" TargetMode="External" /><Relationship Id="rId5" Type="http://schemas.openxmlformats.org/officeDocument/2006/relationships/hyperlink" Target="https://podminky.urs.cz/item/CS_URS_2023_02/413941123" TargetMode="External" /><Relationship Id="rId6" Type="http://schemas.openxmlformats.org/officeDocument/2006/relationships/hyperlink" Target="https://podminky.urs.cz/item/CS_URS_2023_02/632441218" TargetMode="External" /><Relationship Id="rId7" Type="http://schemas.openxmlformats.org/officeDocument/2006/relationships/hyperlink" Target="https://podminky.urs.cz/item/CS_URS_2023_02/612131121" TargetMode="External" /><Relationship Id="rId8" Type="http://schemas.openxmlformats.org/officeDocument/2006/relationships/hyperlink" Target="https://podminky.urs.cz/item/CS_URS_2023_02/612325419" TargetMode="External" /><Relationship Id="rId9" Type="http://schemas.openxmlformats.org/officeDocument/2006/relationships/hyperlink" Target="https://podminky.urs.cz/item/CS_URS_2023_02/632481213" TargetMode="External" /><Relationship Id="rId10" Type="http://schemas.openxmlformats.org/officeDocument/2006/relationships/hyperlink" Target="https://podminky.urs.cz/item/CS_URS_2023_02/634112113" TargetMode="External" /><Relationship Id="rId11" Type="http://schemas.openxmlformats.org/officeDocument/2006/relationships/hyperlink" Target="https://podminky.urs.cz/item/CS_URS_2023_02/642945111" TargetMode="External" /><Relationship Id="rId12" Type="http://schemas.openxmlformats.org/officeDocument/2006/relationships/hyperlink" Target="https://podminky.urs.cz/item/CS_URS_2023_02/949101111" TargetMode="External" /><Relationship Id="rId13" Type="http://schemas.openxmlformats.org/officeDocument/2006/relationships/hyperlink" Target="https://podminky.urs.cz/item/CS_URS_2023_02/952901111" TargetMode="External" /><Relationship Id="rId14" Type="http://schemas.openxmlformats.org/officeDocument/2006/relationships/hyperlink" Target="https://podminky.urs.cz/item/CS_URS_2023_02/952902601" TargetMode="External" /><Relationship Id="rId15" Type="http://schemas.openxmlformats.org/officeDocument/2006/relationships/hyperlink" Target="https://podminky.urs.cz/item/CS_URS_2023_02/965081213" TargetMode="External" /><Relationship Id="rId16" Type="http://schemas.openxmlformats.org/officeDocument/2006/relationships/hyperlink" Target="https://podminky.urs.cz/item/CS_URS_2023_02/965082933" TargetMode="External" /><Relationship Id="rId17" Type="http://schemas.openxmlformats.org/officeDocument/2006/relationships/hyperlink" Target="https://podminky.urs.cz/item/CS_URS_2023_02/968072455" TargetMode="External" /><Relationship Id="rId18" Type="http://schemas.openxmlformats.org/officeDocument/2006/relationships/hyperlink" Target="https://podminky.urs.cz/item/CS_URS_2023_02/973031325" TargetMode="External" /><Relationship Id="rId19" Type="http://schemas.openxmlformats.org/officeDocument/2006/relationships/hyperlink" Target="https://podminky.urs.cz/item/CS_URS_2023_02/978059541" TargetMode="External" /><Relationship Id="rId20" Type="http://schemas.openxmlformats.org/officeDocument/2006/relationships/hyperlink" Target="https://podminky.urs.cz/item/CS_URS_2023_02/997013211" TargetMode="External" /><Relationship Id="rId21" Type="http://schemas.openxmlformats.org/officeDocument/2006/relationships/hyperlink" Target="https://podminky.urs.cz/item/CS_URS_2023_02/997013501" TargetMode="External" /><Relationship Id="rId22" Type="http://schemas.openxmlformats.org/officeDocument/2006/relationships/hyperlink" Target="https://podminky.urs.cz/item/CS_URS_2023_02/997013509" TargetMode="External" /><Relationship Id="rId23" Type="http://schemas.openxmlformats.org/officeDocument/2006/relationships/hyperlink" Target="https://podminky.urs.cz/item/CS_URS_2023_02/997013871" TargetMode="External" /><Relationship Id="rId24" Type="http://schemas.openxmlformats.org/officeDocument/2006/relationships/hyperlink" Target="https://podminky.urs.cz/item/CS_URS_2023_02/998018001" TargetMode="External" /><Relationship Id="rId25" Type="http://schemas.openxmlformats.org/officeDocument/2006/relationships/hyperlink" Target="https://podminky.urs.cz/item/CS_URS_2023_02/713121111" TargetMode="External" /><Relationship Id="rId26" Type="http://schemas.openxmlformats.org/officeDocument/2006/relationships/hyperlink" Target="https://podminky.urs.cz/item/CS_URS_2023_02/998713101" TargetMode="External" /><Relationship Id="rId27" Type="http://schemas.openxmlformats.org/officeDocument/2006/relationships/hyperlink" Target="https://podminky.urs.cz/item/CS_URS_2023_02/762811811" TargetMode="External" /><Relationship Id="rId28" Type="http://schemas.openxmlformats.org/officeDocument/2006/relationships/hyperlink" Target="https://podminky.urs.cz/item/CS_URS_2023_02/762814811" TargetMode="External" /><Relationship Id="rId29" Type="http://schemas.openxmlformats.org/officeDocument/2006/relationships/hyperlink" Target="https://podminky.urs.cz/item/CS_URS_2023_02/763131412" TargetMode="External" /><Relationship Id="rId30" Type="http://schemas.openxmlformats.org/officeDocument/2006/relationships/hyperlink" Target="https://podminky.urs.cz/item/CS_URS_2023_02/763131452" TargetMode="External" /><Relationship Id="rId31" Type="http://schemas.openxmlformats.org/officeDocument/2006/relationships/hyperlink" Target="https://podminky.urs.cz/item/CS_URS_2023_02/763131751" TargetMode="External" /><Relationship Id="rId32" Type="http://schemas.openxmlformats.org/officeDocument/2006/relationships/hyperlink" Target="https://podminky.urs.cz/item/CS_URS_2023_02/763411111" TargetMode="External" /><Relationship Id="rId33" Type="http://schemas.openxmlformats.org/officeDocument/2006/relationships/hyperlink" Target="https://podminky.urs.cz/item/CS_URS_2023_02/763411121" TargetMode="External" /><Relationship Id="rId34" Type="http://schemas.openxmlformats.org/officeDocument/2006/relationships/hyperlink" Target="https://podminky.urs.cz/item/CS_URS_2023_02/763411211" TargetMode="External" /><Relationship Id="rId35" Type="http://schemas.openxmlformats.org/officeDocument/2006/relationships/hyperlink" Target="https://podminky.urs.cz/item/CS_URS_2023_02/998763301" TargetMode="External" /><Relationship Id="rId36" Type="http://schemas.openxmlformats.org/officeDocument/2006/relationships/hyperlink" Target="https://podminky.urs.cz/item/CS_URS_2023_02/766660021" TargetMode="External" /><Relationship Id="rId37" Type="http://schemas.openxmlformats.org/officeDocument/2006/relationships/hyperlink" Target="https://podminky.urs.cz/item/CS_URS_2023_02/766660717" TargetMode="External" /><Relationship Id="rId38" Type="http://schemas.openxmlformats.org/officeDocument/2006/relationships/hyperlink" Target="https://podminky.urs.cz/item/CS_URS_2023_02/766691914" TargetMode="External" /><Relationship Id="rId39" Type="http://schemas.openxmlformats.org/officeDocument/2006/relationships/hyperlink" Target="https://podminky.urs.cz/item/CS_URS_2023_02/998766101" TargetMode="External" /><Relationship Id="rId40" Type="http://schemas.openxmlformats.org/officeDocument/2006/relationships/hyperlink" Target="https://podminky.urs.cz/item/CS_URS_2023_02/771121011" TargetMode="External" /><Relationship Id="rId41" Type="http://schemas.openxmlformats.org/officeDocument/2006/relationships/hyperlink" Target="https://podminky.urs.cz/item/CS_URS_2023_02/771574416" TargetMode="External" /><Relationship Id="rId42" Type="http://schemas.openxmlformats.org/officeDocument/2006/relationships/hyperlink" Target="https://podminky.urs.cz/item/CS_URS_2023_02/771577211" TargetMode="External" /><Relationship Id="rId43" Type="http://schemas.openxmlformats.org/officeDocument/2006/relationships/hyperlink" Target="https://podminky.urs.cz/item/CS_URS_2023_02/771591112" TargetMode="External" /><Relationship Id="rId44" Type="http://schemas.openxmlformats.org/officeDocument/2006/relationships/hyperlink" Target="https://podminky.urs.cz/item/CS_URS_2023_02/998771101" TargetMode="External" /><Relationship Id="rId45" Type="http://schemas.openxmlformats.org/officeDocument/2006/relationships/hyperlink" Target="https://podminky.urs.cz/item/CS_URS_2023_02/776111111" TargetMode="External" /><Relationship Id="rId46" Type="http://schemas.openxmlformats.org/officeDocument/2006/relationships/hyperlink" Target="https://podminky.urs.cz/item/CS_URS_2023_02/776111311" TargetMode="External" /><Relationship Id="rId47" Type="http://schemas.openxmlformats.org/officeDocument/2006/relationships/hyperlink" Target="https://podminky.urs.cz/item/CS_URS_2023_02/776141114" TargetMode="External" /><Relationship Id="rId48" Type="http://schemas.openxmlformats.org/officeDocument/2006/relationships/hyperlink" Target="https://podminky.urs.cz/item/CS_URS_2023_02/776141121" TargetMode="External" /><Relationship Id="rId49" Type="http://schemas.openxmlformats.org/officeDocument/2006/relationships/hyperlink" Target="https://podminky.urs.cz/item/CS_URS_2023_02/776201812" TargetMode="External" /><Relationship Id="rId50" Type="http://schemas.openxmlformats.org/officeDocument/2006/relationships/hyperlink" Target="https://podminky.urs.cz/item/CS_URS_2023_02/776221111" TargetMode="External" /><Relationship Id="rId51" Type="http://schemas.openxmlformats.org/officeDocument/2006/relationships/hyperlink" Target="https://podminky.urs.cz/item/CS_URS_2023_02/776421111" TargetMode="External" /><Relationship Id="rId52" Type="http://schemas.openxmlformats.org/officeDocument/2006/relationships/hyperlink" Target="https://podminky.urs.cz/item/CS_URS_2023_02/998776101" TargetMode="External" /><Relationship Id="rId53" Type="http://schemas.openxmlformats.org/officeDocument/2006/relationships/hyperlink" Target="https://podminky.urs.cz/item/CS_URS_2023_02/781121011" TargetMode="External" /><Relationship Id="rId54" Type="http://schemas.openxmlformats.org/officeDocument/2006/relationships/hyperlink" Target="https://podminky.urs.cz/item/CS_URS_2023_02/781474113" TargetMode="External" /><Relationship Id="rId55" Type="http://schemas.openxmlformats.org/officeDocument/2006/relationships/hyperlink" Target="https://podminky.urs.cz/item/CS_URS_2023_02/781492211" TargetMode="External" /><Relationship Id="rId56" Type="http://schemas.openxmlformats.org/officeDocument/2006/relationships/hyperlink" Target="https://podminky.urs.cz/item/CS_URS_2023_02/998781101" TargetMode="External" /><Relationship Id="rId57" Type="http://schemas.openxmlformats.org/officeDocument/2006/relationships/hyperlink" Target="https://podminky.urs.cz/item/CS_URS_2023_02/783314203" TargetMode="External" /><Relationship Id="rId58" Type="http://schemas.openxmlformats.org/officeDocument/2006/relationships/hyperlink" Target="https://podminky.urs.cz/item/CS_URS_2023_02/783315101" TargetMode="External" /><Relationship Id="rId59" Type="http://schemas.openxmlformats.org/officeDocument/2006/relationships/hyperlink" Target="https://podminky.urs.cz/item/CS_URS_2023_02/783317101" TargetMode="External" /><Relationship Id="rId60" Type="http://schemas.openxmlformats.org/officeDocument/2006/relationships/hyperlink" Target="https://podminky.urs.cz/item/CS_URS_2023_02/784121001" TargetMode="External" /><Relationship Id="rId61" Type="http://schemas.openxmlformats.org/officeDocument/2006/relationships/hyperlink" Target="https://podminky.urs.cz/item/CS_URS_2023_02/784121011" TargetMode="External" /><Relationship Id="rId62" Type="http://schemas.openxmlformats.org/officeDocument/2006/relationships/hyperlink" Target="https://podminky.urs.cz/item/CS_URS_2023_02/784171111" TargetMode="External" /><Relationship Id="rId63" Type="http://schemas.openxmlformats.org/officeDocument/2006/relationships/hyperlink" Target="https://podminky.urs.cz/item/CS_URS_2023_02/784181121" TargetMode="External" /><Relationship Id="rId64" Type="http://schemas.openxmlformats.org/officeDocument/2006/relationships/hyperlink" Target="https://podminky.urs.cz/item/CS_URS_2023_02/784211101" TargetMode="External" /><Relationship Id="rId65" Type="http://schemas.openxmlformats.org/officeDocument/2006/relationships/hyperlink" Target="https://podminky.urs.cz/item/CS_URS_2023_02/HZS2491" TargetMode="External" /><Relationship Id="rId6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7013211" TargetMode="External" /><Relationship Id="rId2" Type="http://schemas.openxmlformats.org/officeDocument/2006/relationships/hyperlink" Target="https://podminky.urs.cz/item/CS_URS_2023_02/997013501" TargetMode="External" /><Relationship Id="rId3" Type="http://schemas.openxmlformats.org/officeDocument/2006/relationships/hyperlink" Target="https://podminky.urs.cz/item/CS_URS_2023_02/997013509" TargetMode="External" /><Relationship Id="rId4" Type="http://schemas.openxmlformats.org/officeDocument/2006/relationships/hyperlink" Target="https://podminky.urs.cz/item/CS_URS_2023_02/997013871" TargetMode="External" /><Relationship Id="rId5" Type="http://schemas.openxmlformats.org/officeDocument/2006/relationships/hyperlink" Target="https://podminky.urs.cz/item/CS_URS_2023_02/721171903" TargetMode="External" /><Relationship Id="rId6" Type="http://schemas.openxmlformats.org/officeDocument/2006/relationships/hyperlink" Target="https://podminky.urs.cz/item/CS_URS_2023_02/721171905" TargetMode="External" /><Relationship Id="rId7" Type="http://schemas.openxmlformats.org/officeDocument/2006/relationships/hyperlink" Target="https://podminky.urs.cz/item/CS_URS_2023_02/721171913" TargetMode="External" /><Relationship Id="rId8" Type="http://schemas.openxmlformats.org/officeDocument/2006/relationships/hyperlink" Target="https://podminky.urs.cz/item/CS_URS_2023_02/721171915" TargetMode="External" /><Relationship Id="rId9" Type="http://schemas.openxmlformats.org/officeDocument/2006/relationships/hyperlink" Target="https://podminky.urs.cz/item/CS_URS_2023_02/721220801" TargetMode="External" /><Relationship Id="rId10" Type="http://schemas.openxmlformats.org/officeDocument/2006/relationships/hyperlink" Target="https://podminky.urs.cz/item/CS_URS_2023_02/998721101" TargetMode="External" /><Relationship Id="rId11" Type="http://schemas.openxmlformats.org/officeDocument/2006/relationships/hyperlink" Target="https://podminky.urs.cz/item/CS_URS_2023_02/725110814" TargetMode="External" /><Relationship Id="rId12" Type="http://schemas.openxmlformats.org/officeDocument/2006/relationships/hyperlink" Target="https://podminky.urs.cz/item/CS_URS_2023_02/725112022" TargetMode="External" /><Relationship Id="rId13" Type="http://schemas.openxmlformats.org/officeDocument/2006/relationships/hyperlink" Target="https://podminky.urs.cz/item/CS_URS_2023_02/725121511" TargetMode="External" /><Relationship Id="rId14" Type="http://schemas.openxmlformats.org/officeDocument/2006/relationships/hyperlink" Target="https://podminky.urs.cz/item/CS_URS_2023_02/725122814" TargetMode="External" /><Relationship Id="rId15" Type="http://schemas.openxmlformats.org/officeDocument/2006/relationships/hyperlink" Target="https://podminky.urs.cz/item/CS_URS_2023_02/725210821" TargetMode="External" /><Relationship Id="rId16" Type="http://schemas.openxmlformats.org/officeDocument/2006/relationships/hyperlink" Target="https://podminky.urs.cz/item/CS_URS_2023_02/725211604" TargetMode="External" /><Relationship Id="rId17" Type="http://schemas.openxmlformats.org/officeDocument/2006/relationships/hyperlink" Target="https://podminky.urs.cz/item/CS_URS_2023_02/725291711" TargetMode="External" /><Relationship Id="rId18" Type="http://schemas.openxmlformats.org/officeDocument/2006/relationships/hyperlink" Target="https://podminky.urs.cz/item/CS_URS_2023_02/725291722" TargetMode="External" /><Relationship Id="rId19" Type="http://schemas.openxmlformats.org/officeDocument/2006/relationships/hyperlink" Target="https://podminky.urs.cz/item/CS_URS_2023_02/725330820" TargetMode="External" /><Relationship Id="rId20" Type="http://schemas.openxmlformats.org/officeDocument/2006/relationships/hyperlink" Target="https://podminky.urs.cz/item/CS_URS_2023_02/725331111" TargetMode="External" /><Relationship Id="rId21" Type="http://schemas.openxmlformats.org/officeDocument/2006/relationships/hyperlink" Target="https://podminky.urs.cz/item/CS_URS_2023_02/725820801" TargetMode="External" /><Relationship Id="rId22" Type="http://schemas.openxmlformats.org/officeDocument/2006/relationships/hyperlink" Target="https://podminky.urs.cz/item/CS_URS_2023_02/725822613" TargetMode="External" /><Relationship Id="rId23" Type="http://schemas.openxmlformats.org/officeDocument/2006/relationships/hyperlink" Target="https://podminky.urs.cz/item/CS_URS_2023_02/725831311" TargetMode="External" /><Relationship Id="rId24" Type="http://schemas.openxmlformats.org/officeDocument/2006/relationships/hyperlink" Target="https://podminky.urs.cz/item/CS_URS_2023_02/725861102" TargetMode="External" /><Relationship Id="rId25" Type="http://schemas.openxmlformats.org/officeDocument/2006/relationships/hyperlink" Target="https://podminky.urs.cz/item/CS_URS_2023_02/998725101" TargetMode="External" /><Relationship Id="rId26" Type="http://schemas.openxmlformats.org/officeDocument/2006/relationships/hyperlink" Target="https://podminky.urs.cz/item/CS_URS_2023_02/726111031" TargetMode="External" /><Relationship Id="rId27" Type="http://schemas.openxmlformats.org/officeDocument/2006/relationships/hyperlink" Target="https://podminky.urs.cz/item/CS_URS_2023_02/HZS2491" TargetMode="External" /><Relationship Id="rId2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2020005V23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Víceúčelový školní objekt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Luby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25. 7. 2023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Luby, Nám. 5. května 164, Luby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PK Beránek &amp; Hradil, Svobody 7/1, Cheb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Jakub Vilingr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ROUND(SUM(AS55:AS61),2)</f>
        <v>0</v>
      </c>
      <c r="AT54" s="107">
        <f>ROUND(SUM(AV54:AW54),2)</f>
        <v>0</v>
      </c>
      <c r="AU54" s="108">
        <f>ROUND(SUM(AU55:AU61),5)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ROUND(SUM(AZ55:AZ61),2)</f>
        <v>0</v>
      </c>
      <c r="BA54" s="107">
        <f>ROUND(SUM(BA55:BA61),2)</f>
        <v>0</v>
      </c>
      <c r="BB54" s="107">
        <f>ROUND(SUM(BB55:BB61),2)</f>
        <v>0</v>
      </c>
      <c r="BC54" s="107">
        <f>ROUND(SUM(BC55:BC61),2)</f>
        <v>0</v>
      </c>
      <c r="BD54" s="109">
        <f>ROUND(SUM(BD55:BD61),2)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Pokyny pro zpracován...'!J30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'00 - Pokyny pro zpracován...'!P80</f>
        <v>0</v>
      </c>
      <c r="AV55" s="121">
        <f>'00 - Pokyny pro zpracován...'!J33</f>
        <v>0</v>
      </c>
      <c r="AW55" s="121">
        <f>'00 - Pokyny pro zpracován...'!J34</f>
        <v>0</v>
      </c>
      <c r="AX55" s="121">
        <f>'00 - Pokyny pro zpracován...'!J35</f>
        <v>0</v>
      </c>
      <c r="AY55" s="121">
        <f>'00 - Pokyny pro zpracován...'!J36</f>
        <v>0</v>
      </c>
      <c r="AZ55" s="121">
        <f>'00 - Pokyny pro zpracován...'!F33</f>
        <v>0</v>
      </c>
      <c r="BA55" s="121">
        <f>'00 - Pokyny pro zpracován...'!F34</f>
        <v>0</v>
      </c>
      <c r="BB55" s="121">
        <f>'00 - Pokyny pro zpracován...'!F35</f>
        <v>0</v>
      </c>
      <c r="BC55" s="121">
        <f>'00 - Pokyny pro zpracován...'!F36</f>
        <v>0</v>
      </c>
      <c r="BD55" s="123">
        <f>'00 - Pokyny pro zpracován...'!F37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7" customFormat="1" ht="16.5" customHeight="1">
      <c r="A56" s="112" t="s">
        <v>76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'VRN - Vedlejší rozpočtové...'!J30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'VRN - Vedlejší rozpočtové...'!P83</f>
        <v>0</v>
      </c>
      <c r="AV56" s="121">
        <f>'VRN - Vedlejší rozpočtové...'!J33</f>
        <v>0</v>
      </c>
      <c r="AW56" s="121">
        <f>'VRN - Vedlejší rozpočtové...'!J34</f>
        <v>0</v>
      </c>
      <c r="AX56" s="121">
        <f>'VRN - Vedlejší rozpočtové...'!J35</f>
        <v>0</v>
      </c>
      <c r="AY56" s="121">
        <f>'VRN - Vedlejší rozpočtové...'!J36</f>
        <v>0</v>
      </c>
      <c r="AZ56" s="121">
        <f>'VRN - Vedlejší rozpočtové...'!F33</f>
        <v>0</v>
      </c>
      <c r="BA56" s="121">
        <f>'VRN - Vedlejší rozpočtové...'!F34</f>
        <v>0</v>
      </c>
      <c r="BB56" s="121">
        <f>'VRN - Vedlejší rozpočtové...'!F35</f>
        <v>0</v>
      </c>
      <c r="BC56" s="121">
        <f>'VRN - Vedlejší rozpočtové...'!F36</f>
        <v>0</v>
      </c>
      <c r="BD56" s="123">
        <f>'VRN - Vedlejší rozpočtové...'!F37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82</v>
      </c>
      <c r="CM56" s="124" t="s">
        <v>83</v>
      </c>
    </row>
    <row r="57" s="7" customFormat="1" ht="16.5" customHeight="1">
      <c r="A57" s="112" t="s">
        <v>76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'ARS1 - Stavebně konstrukč...'!J30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'ARS1 - Stavebně konstrukč...'!P93</f>
        <v>0</v>
      </c>
      <c r="AV57" s="121">
        <f>'ARS1 - Stavebně konstrukč...'!J33</f>
        <v>0</v>
      </c>
      <c r="AW57" s="121">
        <f>'ARS1 - Stavebně konstrukč...'!J34</f>
        <v>0</v>
      </c>
      <c r="AX57" s="121">
        <f>'ARS1 - Stavebně konstrukč...'!J35</f>
        <v>0</v>
      </c>
      <c r="AY57" s="121">
        <f>'ARS1 - Stavebně konstrukč...'!J36</f>
        <v>0</v>
      </c>
      <c r="AZ57" s="121">
        <f>'ARS1 - Stavebně konstrukč...'!F33</f>
        <v>0</v>
      </c>
      <c r="BA57" s="121">
        <f>'ARS1 - Stavebně konstrukč...'!F34</f>
        <v>0</v>
      </c>
      <c r="BB57" s="121">
        <f>'ARS1 - Stavebně konstrukč...'!F35</f>
        <v>0</v>
      </c>
      <c r="BC57" s="121">
        <f>'ARS1 - Stavebně konstrukč...'!F36</f>
        <v>0</v>
      </c>
      <c r="BD57" s="123">
        <f>'ARS1 - Stavebně konstrukč...'!F37</f>
        <v>0</v>
      </c>
      <c r="BE57" s="7"/>
      <c r="BT57" s="124" t="s">
        <v>80</v>
      </c>
      <c r="BV57" s="124" t="s">
        <v>74</v>
      </c>
      <c r="BW57" s="124" t="s">
        <v>89</v>
      </c>
      <c r="BX57" s="124" t="s">
        <v>5</v>
      </c>
      <c r="CL57" s="124" t="s">
        <v>82</v>
      </c>
      <c r="CM57" s="124" t="s">
        <v>83</v>
      </c>
    </row>
    <row r="58" s="7" customFormat="1" ht="16.5" customHeight="1">
      <c r="A58" s="112" t="s">
        <v>76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'ZTI1 - Zdravotně technick...'!J30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'ZTI1 - Zdravotně technick...'!P83</f>
        <v>0</v>
      </c>
      <c r="AV58" s="121">
        <f>'ZTI1 - Zdravotně technick...'!J33</f>
        <v>0</v>
      </c>
      <c r="AW58" s="121">
        <f>'ZTI1 - Zdravotně technick...'!J34</f>
        <v>0</v>
      </c>
      <c r="AX58" s="121">
        <f>'ZTI1 - Zdravotně technick...'!J35</f>
        <v>0</v>
      </c>
      <c r="AY58" s="121">
        <f>'ZTI1 - Zdravotně technick...'!J36</f>
        <v>0</v>
      </c>
      <c r="AZ58" s="121">
        <f>'ZTI1 - Zdravotně technick...'!F33</f>
        <v>0</v>
      </c>
      <c r="BA58" s="121">
        <f>'ZTI1 - Zdravotně technick...'!F34</f>
        <v>0</v>
      </c>
      <c r="BB58" s="121">
        <f>'ZTI1 - Zdravotně technick...'!F35</f>
        <v>0</v>
      </c>
      <c r="BC58" s="121">
        <f>'ZTI1 - Zdravotně technick...'!F36</f>
        <v>0</v>
      </c>
      <c r="BD58" s="123">
        <f>'ZTI1 - Zdravotně technick...'!F37</f>
        <v>0</v>
      </c>
      <c r="BE58" s="7"/>
      <c r="BT58" s="124" t="s">
        <v>80</v>
      </c>
      <c r="BV58" s="124" t="s">
        <v>74</v>
      </c>
      <c r="BW58" s="124" t="s">
        <v>92</v>
      </c>
      <c r="BX58" s="124" t="s">
        <v>5</v>
      </c>
      <c r="CL58" s="124" t="s">
        <v>82</v>
      </c>
      <c r="CM58" s="124" t="s">
        <v>83</v>
      </c>
    </row>
    <row r="59" s="7" customFormat="1" ht="16.5" customHeight="1">
      <c r="A59" s="112" t="s">
        <v>76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'ARS2 - Stavebně konstrukč...'!J30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'ARS2 - Stavebně konstrukč...'!P96</f>
        <v>0</v>
      </c>
      <c r="AV59" s="121">
        <f>'ARS2 - Stavebně konstrukč...'!J33</f>
        <v>0</v>
      </c>
      <c r="AW59" s="121">
        <f>'ARS2 - Stavebně konstrukč...'!J34</f>
        <v>0</v>
      </c>
      <c r="AX59" s="121">
        <f>'ARS2 - Stavebně konstrukč...'!J35</f>
        <v>0</v>
      </c>
      <c r="AY59" s="121">
        <f>'ARS2 - Stavebně konstrukč...'!J36</f>
        <v>0</v>
      </c>
      <c r="AZ59" s="121">
        <f>'ARS2 - Stavebně konstrukč...'!F33</f>
        <v>0</v>
      </c>
      <c r="BA59" s="121">
        <f>'ARS2 - Stavebně konstrukč...'!F34</f>
        <v>0</v>
      </c>
      <c r="BB59" s="121">
        <f>'ARS2 - Stavebně konstrukč...'!F35</f>
        <v>0</v>
      </c>
      <c r="BC59" s="121">
        <f>'ARS2 - Stavebně konstrukč...'!F36</f>
        <v>0</v>
      </c>
      <c r="BD59" s="123">
        <f>'ARS2 - Stavebně konstrukč...'!F37</f>
        <v>0</v>
      </c>
      <c r="BE59" s="7"/>
      <c r="BT59" s="124" t="s">
        <v>80</v>
      </c>
      <c r="BV59" s="124" t="s">
        <v>74</v>
      </c>
      <c r="BW59" s="124" t="s">
        <v>95</v>
      </c>
      <c r="BX59" s="124" t="s">
        <v>5</v>
      </c>
      <c r="CL59" s="124" t="s">
        <v>82</v>
      </c>
      <c r="CM59" s="124" t="s">
        <v>83</v>
      </c>
    </row>
    <row r="60" s="7" customFormat="1" ht="16.5" customHeight="1">
      <c r="A60" s="112" t="s">
        <v>76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'EIS - Elektroinstalace'!J30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'EIS - Elektroinstalace'!P84</f>
        <v>0</v>
      </c>
      <c r="AV60" s="121">
        <f>'EIS - Elektroinstalace'!J33</f>
        <v>0</v>
      </c>
      <c r="AW60" s="121">
        <f>'EIS - Elektroinstalace'!J34</f>
        <v>0</v>
      </c>
      <c r="AX60" s="121">
        <f>'EIS - Elektroinstalace'!J35</f>
        <v>0</v>
      </c>
      <c r="AY60" s="121">
        <f>'EIS - Elektroinstalace'!J36</f>
        <v>0</v>
      </c>
      <c r="AZ60" s="121">
        <f>'EIS - Elektroinstalace'!F33</f>
        <v>0</v>
      </c>
      <c r="BA60" s="121">
        <f>'EIS - Elektroinstalace'!F34</f>
        <v>0</v>
      </c>
      <c r="BB60" s="121">
        <f>'EIS - Elektroinstalace'!F35</f>
        <v>0</v>
      </c>
      <c r="BC60" s="121">
        <f>'EIS - Elektroinstalace'!F36</f>
        <v>0</v>
      </c>
      <c r="BD60" s="123">
        <f>'EIS - Elektroinstalace'!F37</f>
        <v>0</v>
      </c>
      <c r="BE60" s="7"/>
      <c r="BT60" s="124" t="s">
        <v>80</v>
      </c>
      <c r="BV60" s="124" t="s">
        <v>74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7" customFormat="1" ht="16.5" customHeight="1">
      <c r="A61" s="112" t="s">
        <v>76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'ZTI2 - Zdravotně technick...'!J30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5">
        <v>0</v>
      </c>
      <c r="AT61" s="126">
        <f>ROUND(SUM(AV61:AW61),2)</f>
        <v>0</v>
      </c>
      <c r="AU61" s="127">
        <f>'ZTI2 - Zdravotně technick...'!P86</f>
        <v>0</v>
      </c>
      <c r="AV61" s="126">
        <f>'ZTI2 - Zdravotně technick...'!J33</f>
        <v>0</v>
      </c>
      <c r="AW61" s="126">
        <f>'ZTI2 - Zdravotně technick...'!J34</f>
        <v>0</v>
      </c>
      <c r="AX61" s="126">
        <f>'ZTI2 - Zdravotně technick...'!J35</f>
        <v>0</v>
      </c>
      <c r="AY61" s="126">
        <f>'ZTI2 - Zdravotně technick...'!J36</f>
        <v>0</v>
      </c>
      <c r="AZ61" s="126">
        <f>'ZTI2 - Zdravotně technick...'!F33</f>
        <v>0</v>
      </c>
      <c r="BA61" s="126">
        <f>'ZTI2 - Zdravotně technick...'!F34</f>
        <v>0</v>
      </c>
      <c r="BB61" s="126">
        <f>'ZTI2 - Zdravotně technick...'!F35</f>
        <v>0</v>
      </c>
      <c r="BC61" s="126">
        <f>'ZTI2 - Zdravotně technick...'!F36</f>
        <v>0</v>
      </c>
      <c r="BD61" s="128">
        <f>'ZTI2 - Zdravotně technick...'!F37</f>
        <v>0</v>
      </c>
      <c r="BE61" s="7"/>
      <c r="BT61" s="124" t="s">
        <v>80</v>
      </c>
      <c r="BV61" s="124" t="s">
        <v>74</v>
      </c>
      <c r="BW61" s="124" t="s">
        <v>101</v>
      </c>
      <c r="BX61" s="124" t="s">
        <v>5</v>
      </c>
      <c r="CL61" s="124" t="s">
        <v>82</v>
      </c>
      <c r="CM61" s="124" t="s">
        <v>83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fhdqMVxOXzL9poKKoWiYpPZxTLY1jntsd/RVVMWMRpcP0PQCseX1Xf+7AzlXnbn6bTMd6CyHNMktiXx/N2BBWA==" hashValue="w5trkGZJs2AsNcDoDzJctS8BG6cUMWWj30ScQbEkRAtWBsZLLNGyGlkyTeiBxI9uHRsb0jx2Hq0xmlIa+AzMGA==" algorithmName="SHA-512" password="9C2B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Pokyny pro zpracován...'!C2" display="/"/>
    <hyperlink ref="A56" location="'VRN - Vedlejší rozpočtové...'!C2" display="/"/>
    <hyperlink ref="A57" location="'ARS1 - Stavebně konstrukč...'!C2" display="/"/>
    <hyperlink ref="A58" location="'ZTI1 - Zdravotně technick...'!C2" display="/"/>
    <hyperlink ref="A59" location="'ARS2 - Stavebně konstrukč...'!C2" display="/"/>
    <hyperlink ref="A60" location="'EIS - Elektroinstalace'!C2" display="/"/>
    <hyperlink ref="A61" location="'ZTI2 - Zdravotně technic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ROUND((SUM(BE80:BE100)),  2)</f>
        <v>0</v>
      </c>
      <c r="G33" s="39"/>
      <c r="H33" s="39"/>
      <c r="I33" s="149">
        <v>0.20999999999999999</v>
      </c>
      <c r="J33" s="148">
        <f>ROUND(((SUM(BE80:BE100))*I33),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ROUND((SUM(BF80:BF100)),  2)</f>
        <v>0</v>
      </c>
      <c r="G34" s="39"/>
      <c r="H34" s="39"/>
      <c r="I34" s="149">
        <v>0.14999999999999999</v>
      </c>
      <c r="J34" s="148">
        <f>ROUND(((SUM(BF80:BF100))*I34),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ROUND((SUM(BG80:BG100)),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ROUND((SUM(BH80:BH100)),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ROUND((SUM(BI80:BI100)),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Pokyny pro zpracování nabídky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109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110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Víceúčelový školní objekt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103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Pokyny pro zpracování nabídky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Luby</v>
      </c>
      <c r="G74" s="41"/>
      <c r="H74" s="41"/>
      <c r="I74" s="33" t="s">
        <v>23</v>
      </c>
      <c r="J74" s="73" t="str">
        <f>IF(J12="","",J12)</f>
        <v>25. 7. 2023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5.65" customHeight="1">
      <c r="A76" s="39"/>
      <c r="B76" s="40"/>
      <c r="C76" s="33" t="s">
        <v>25</v>
      </c>
      <c r="D76" s="41"/>
      <c r="E76" s="41"/>
      <c r="F76" s="28" t="str">
        <f>E15</f>
        <v>Město Luby, Nám. 5. května 164, Luby</v>
      </c>
      <c r="G76" s="41"/>
      <c r="H76" s="41"/>
      <c r="I76" s="33" t="s">
        <v>31</v>
      </c>
      <c r="J76" s="37" t="str">
        <f>E21</f>
        <v>PK Beránek &amp; Hradil, Svobody 7/1, Cheb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29</v>
      </c>
      <c r="D77" s="41"/>
      <c r="E77" s="41"/>
      <c r="F77" s="28" t="str">
        <f>IF(E18="","",E18)</f>
        <v>Vyplň údaj</v>
      </c>
      <c r="G77" s="41"/>
      <c r="H77" s="41"/>
      <c r="I77" s="33" t="s">
        <v>34</v>
      </c>
      <c r="J77" s="37" t="str">
        <f>E24</f>
        <v>Jakub Vilingr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111</v>
      </c>
      <c r="D79" s="175" t="s">
        <v>57</v>
      </c>
      <c r="E79" s="175" t="s">
        <v>53</v>
      </c>
      <c r="F79" s="175" t="s">
        <v>54</v>
      </c>
      <c r="G79" s="175" t="s">
        <v>112</v>
      </c>
      <c r="H79" s="175" t="s">
        <v>113</v>
      </c>
      <c r="I79" s="175" t="s">
        <v>114</v>
      </c>
      <c r="J79" s="175" t="s">
        <v>107</v>
      </c>
      <c r="K79" s="176" t="s">
        <v>115</v>
      </c>
      <c r="L79" s="177"/>
      <c r="M79" s="93" t="s">
        <v>19</v>
      </c>
      <c r="N79" s="94" t="s">
        <v>42</v>
      </c>
      <c r="O79" s="94" t="s">
        <v>116</v>
      </c>
      <c r="P79" s="94" t="s">
        <v>117</v>
      </c>
      <c r="Q79" s="94" t="s">
        <v>118</v>
      </c>
      <c r="R79" s="94" t="s">
        <v>119</v>
      </c>
      <c r="S79" s="94" t="s">
        <v>120</v>
      </c>
      <c r="T79" s="95" t="s">
        <v>121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122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71</v>
      </c>
      <c r="AU80" s="18" t="s">
        <v>108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71</v>
      </c>
      <c r="E81" s="186" t="s">
        <v>123</v>
      </c>
      <c r="F81" s="186" t="s">
        <v>124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SUM(P82:P100)</f>
        <v>0</v>
      </c>
      <c r="Q81" s="191"/>
      <c r="R81" s="192">
        <f>SUM(R82:R100)</f>
        <v>0</v>
      </c>
      <c r="S81" s="191"/>
      <c r="T81" s="193">
        <f>SUM(T82:T100)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125</v>
      </c>
      <c r="AT81" s="195" t="s">
        <v>71</v>
      </c>
      <c r="AU81" s="195" t="s">
        <v>72</v>
      </c>
      <c r="AY81" s="194" t="s">
        <v>126</v>
      </c>
      <c r="BK81" s="196">
        <f>SUM(BK82:BK100)</f>
        <v>0</v>
      </c>
    </row>
    <row r="82" s="2" customFormat="1" ht="44.25" customHeight="1">
      <c r="A82" s="39"/>
      <c r="B82" s="40"/>
      <c r="C82" s="197" t="s">
        <v>80</v>
      </c>
      <c r="D82" s="197" t="s">
        <v>127</v>
      </c>
      <c r="E82" s="198" t="s">
        <v>128</v>
      </c>
      <c r="F82" s="199" t="s">
        <v>129</v>
      </c>
      <c r="G82" s="200" t="s">
        <v>19</v>
      </c>
      <c r="H82" s="201">
        <v>0</v>
      </c>
      <c r="I82" s="202"/>
      <c r="J82" s="203">
        <f>ROUND(I82*H82,2)</f>
        <v>0</v>
      </c>
      <c r="K82" s="199" t="s">
        <v>19</v>
      </c>
      <c r="L82" s="45"/>
      <c r="M82" s="204" t="s">
        <v>19</v>
      </c>
      <c r="N82" s="205" t="s">
        <v>43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130</v>
      </c>
      <c r="AT82" s="208" t="s">
        <v>127</v>
      </c>
      <c r="AU82" s="208" t="s">
        <v>80</v>
      </c>
      <c r="AY82" s="18" t="s">
        <v>126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80</v>
      </c>
      <c r="BK82" s="209">
        <f>ROUND(I82*H82,2)</f>
        <v>0</v>
      </c>
      <c r="BL82" s="18" t="s">
        <v>130</v>
      </c>
      <c r="BM82" s="208" t="s">
        <v>131</v>
      </c>
    </row>
    <row r="83" s="2" customFormat="1">
      <c r="A83" s="39"/>
      <c r="B83" s="40"/>
      <c r="C83" s="41"/>
      <c r="D83" s="210" t="s">
        <v>132</v>
      </c>
      <c r="E83" s="41"/>
      <c r="F83" s="211" t="s">
        <v>129</v>
      </c>
      <c r="G83" s="41"/>
      <c r="H83" s="41"/>
      <c r="I83" s="212"/>
      <c r="J83" s="41"/>
      <c r="K83" s="41"/>
      <c r="L83" s="45"/>
      <c r="M83" s="213"/>
      <c r="N83" s="214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132</v>
      </c>
      <c r="AU83" s="18" t="s">
        <v>80</v>
      </c>
    </row>
    <row r="84" s="2" customFormat="1" ht="24.15" customHeight="1">
      <c r="A84" s="39"/>
      <c r="B84" s="40"/>
      <c r="C84" s="197" t="s">
        <v>83</v>
      </c>
      <c r="D84" s="197" t="s">
        <v>127</v>
      </c>
      <c r="E84" s="198" t="s">
        <v>133</v>
      </c>
      <c r="F84" s="199" t="s">
        <v>134</v>
      </c>
      <c r="G84" s="200" t="s">
        <v>19</v>
      </c>
      <c r="H84" s="201">
        <v>0</v>
      </c>
      <c r="I84" s="202"/>
      <c r="J84" s="203">
        <f>ROUND(I84*H84,2)</f>
        <v>0</v>
      </c>
      <c r="K84" s="199" t="s">
        <v>19</v>
      </c>
      <c r="L84" s="45"/>
      <c r="M84" s="204" t="s">
        <v>19</v>
      </c>
      <c r="N84" s="205" t="s">
        <v>43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130</v>
      </c>
      <c r="AT84" s="208" t="s">
        <v>127</v>
      </c>
      <c r="AU84" s="208" t="s">
        <v>80</v>
      </c>
      <c r="AY84" s="18" t="s">
        <v>126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80</v>
      </c>
      <c r="BK84" s="209">
        <f>ROUND(I84*H84,2)</f>
        <v>0</v>
      </c>
      <c r="BL84" s="18" t="s">
        <v>130</v>
      </c>
      <c r="BM84" s="208" t="s">
        <v>135</v>
      </c>
    </row>
    <row r="85" s="2" customFormat="1">
      <c r="A85" s="39"/>
      <c r="B85" s="40"/>
      <c r="C85" s="41"/>
      <c r="D85" s="210" t="s">
        <v>132</v>
      </c>
      <c r="E85" s="41"/>
      <c r="F85" s="211" t="s">
        <v>134</v>
      </c>
      <c r="G85" s="41"/>
      <c r="H85" s="41"/>
      <c r="I85" s="212"/>
      <c r="J85" s="41"/>
      <c r="K85" s="41"/>
      <c r="L85" s="45"/>
      <c r="M85" s="213"/>
      <c r="N85" s="214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132</v>
      </c>
      <c r="AU85" s="18" t="s">
        <v>80</v>
      </c>
    </row>
    <row r="86" s="2" customFormat="1" ht="37.8" customHeight="1">
      <c r="A86" s="39"/>
      <c r="B86" s="40"/>
      <c r="C86" s="197" t="s">
        <v>136</v>
      </c>
      <c r="D86" s="197" t="s">
        <v>127</v>
      </c>
      <c r="E86" s="198" t="s">
        <v>137</v>
      </c>
      <c r="F86" s="199" t="s">
        <v>138</v>
      </c>
      <c r="G86" s="200" t="s">
        <v>19</v>
      </c>
      <c r="H86" s="201">
        <v>0</v>
      </c>
      <c r="I86" s="202"/>
      <c r="J86" s="203">
        <f>ROUND(I86*H86,2)</f>
        <v>0</v>
      </c>
      <c r="K86" s="199" t="s">
        <v>19</v>
      </c>
      <c r="L86" s="45"/>
      <c r="M86" s="204" t="s">
        <v>19</v>
      </c>
      <c r="N86" s="205" t="s">
        <v>43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130</v>
      </c>
      <c r="AT86" s="208" t="s">
        <v>127</v>
      </c>
      <c r="AU86" s="208" t="s">
        <v>80</v>
      </c>
      <c r="AY86" s="18" t="s">
        <v>126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80</v>
      </c>
      <c r="BK86" s="209">
        <f>ROUND(I86*H86,2)</f>
        <v>0</v>
      </c>
      <c r="BL86" s="18" t="s">
        <v>130</v>
      </c>
      <c r="BM86" s="208" t="s">
        <v>139</v>
      </c>
    </row>
    <row r="87" s="2" customFormat="1">
      <c r="A87" s="39"/>
      <c r="B87" s="40"/>
      <c r="C87" s="41"/>
      <c r="D87" s="210" t="s">
        <v>132</v>
      </c>
      <c r="E87" s="41"/>
      <c r="F87" s="211" t="s">
        <v>138</v>
      </c>
      <c r="G87" s="41"/>
      <c r="H87" s="41"/>
      <c r="I87" s="212"/>
      <c r="J87" s="41"/>
      <c r="K87" s="41"/>
      <c r="L87" s="45"/>
      <c r="M87" s="213"/>
      <c r="N87" s="21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132</v>
      </c>
      <c r="AU87" s="18" t="s">
        <v>80</v>
      </c>
    </row>
    <row r="88" s="2" customFormat="1">
      <c r="A88" s="39"/>
      <c r="B88" s="40"/>
      <c r="C88" s="41"/>
      <c r="D88" s="210" t="s">
        <v>140</v>
      </c>
      <c r="E88" s="41"/>
      <c r="F88" s="215" t="s">
        <v>141</v>
      </c>
      <c r="G88" s="41"/>
      <c r="H88" s="41"/>
      <c r="I88" s="212"/>
      <c r="J88" s="41"/>
      <c r="K88" s="41"/>
      <c r="L88" s="45"/>
      <c r="M88" s="213"/>
      <c r="N88" s="21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80</v>
      </c>
    </row>
    <row r="89" s="2" customFormat="1" ht="44.25" customHeight="1">
      <c r="A89" s="39"/>
      <c r="B89" s="40"/>
      <c r="C89" s="197" t="s">
        <v>125</v>
      </c>
      <c r="D89" s="197" t="s">
        <v>127</v>
      </c>
      <c r="E89" s="198" t="s">
        <v>142</v>
      </c>
      <c r="F89" s="199" t="s">
        <v>143</v>
      </c>
      <c r="G89" s="200" t="s">
        <v>19</v>
      </c>
      <c r="H89" s="201">
        <v>0</v>
      </c>
      <c r="I89" s="202"/>
      <c r="J89" s="203">
        <f>ROUND(I89*H89,2)</f>
        <v>0</v>
      </c>
      <c r="K89" s="199" t="s">
        <v>19</v>
      </c>
      <c r="L89" s="45"/>
      <c r="M89" s="204" t="s">
        <v>19</v>
      </c>
      <c r="N89" s="205" t="s">
        <v>43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130</v>
      </c>
      <c r="AT89" s="208" t="s">
        <v>127</v>
      </c>
      <c r="AU89" s="208" t="s">
        <v>80</v>
      </c>
      <c r="AY89" s="18" t="s">
        <v>126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80</v>
      </c>
      <c r="BK89" s="209">
        <f>ROUND(I89*H89,2)</f>
        <v>0</v>
      </c>
      <c r="BL89" s="18" t="s">
        <v>130</v>
      </c>
      <c r="BM89" s="208" t="s">
        <v>144</v>
      </c>
    </row>
    <row r="90" s="2" customFormat="1">
      <c r="A90" s="39"/>
      <c r="B90" s="40"/>
      <c r="C90" s="41"/>
      <c r="D90" s="210" t="s">
        <v>132</v>
      </c>
      <c r="E90" s="41"/>
      <c r="F90" s="211" t="s">
        <v>143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132</v>
      </c>
      <c r="AU90" s="18" t="s">
        <v>80</v>
      </c>
    </row>
    <row r="91" s="2" customFormat="1">
      <c r="A91" s="39"/>
      <c r="B91" s="40"/>
      <c r="C91" s="41"/>
      <c r="D91" s="210" t="s">
        <v>140</v>
      </c>
      <c r="E91" s="41"/>
      <c r="F91" s="215" t="s">
        <v>145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80</v>
      </c>
    </row>
    <row r="92" s="2" customFormat="1" ht="49.05" customHeight="1">
      <c r="A92" s="39"/>
      <c r="B92" s="40"/>
      <c r="C92" s="197" t="s">
        <v>146</v>
      </c>
      <c r="D92" s="197" t="s">
        <v>127</v>
      </c>
      <c r="E92" s="198" t="s">
        <v>147</v>
      </c>
      <c r="F92" s="199" t="s">
        <v>148</v>
      </c>
      <c r="G92" s="200" t="s">
        <v>19</v>
      </c>
      <c r="H92" s="201">
        <v>0</v>
      </c>
      <c r="I92" s="202"/>
      <c r="J92" s="203">
        <f>ROUND(I92*H92,2)</f>
        <v>0</v>
      </c>
      <c r="K92" s="199" t="s">
        <v>19</v>
      </c>
      <c r="L92" s="45"/>
      <c r="M92" s="204" t="s">
        <v>19</v>
      </c>
      <c r="N92" s="205" t="s">
        <v>43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130</v>
      </c>
      <c r="AT92" s="208" t="s">
        <v>127</v>
      </c>
      <c r="AU92" s="208" t="s">
        <v>80</v>
      </c>
      <c r="AY92" s="18" t="s">
        <v>126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80</v>
      </c>
      <c r="BK92" s="209">
        <f>ROUND(I92*H92,2)</f>
        <v>0</v>
      </c>
      <c r="BL92" s="18" t="s">
        <v>130</v>
      </c>
      <c r="BM92" s="208" t="s">
        <v>149</v>
      </c>
    </row>
    <row r="93" s="2" customFormat="1">
      <c r="A93" s="39"/>
      <c r="B93" s="40"/>
      <c r="C93" s="41"/>
      <c r="D93" s="210" t="s">
        <v>132</v>
      </c>
      <c r="E93" s="41"/>
      <c r="F93" s="211" t="s">
        <v>148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132</v>
      </c>
      <c r="AU93" s="18" t="s">
        <v>80</v>
      </c>
    </row>
    <row r="94" s="2" customFormat="1">
      <c r="A94" s="39"/>
      <c r="B94" s="40"/>
      <c r="C94" s="41"/>
      <c r="D94" s="210" t="s">
        <v>140</v>
      </c>
      <c r="E94" s="41"/>
      <c r="F94" s="215" t="s">
        <v>150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80</v>
      </c>
    </row>
    <row r="95" s="2" customFormat="1" ht="24.15" customHeight="1">
      <c r="A95" s="39"/>
      <c r="B95" s="40"/>
      <c r="C95" s="197" t="s">
        <v>151</v>
      </c>
      <c r="D95" s="197" t="s">
        <v>127</v>
      </c>
      <c r="E95" s="198" t="s">
        <v>152</v>
      </c>
      <c r="F95" s="199" t="s">
        <v>153</v>
      </c>
      <c r="G95" s="200" t="s">
        <v>19</v>
      </c>
      <c r="H95" s="201">
        <v>0</v>
      </c>
      <c r="I95" s="202"/>
      <c r="J95" s="203">
        <f>ROUND(I95*H95,2)</f>
        <v>0</v>
      </c>
      <c r="K95" s="199" t="s">
        <v>19</v>
      </c>
      <c r="L95" s="45"/>
      <c r="M95" s="204" t="s">
        <v>19</v>
      </c>
      <c r="N95" s="205" t="s">
        <v>43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130</v>
      </c>
      <c r="AT95" s="208" t="s">
        <v>127</v>
      </c>
      <c r="AU95" s="208" t="s">
        <v>80</v>
      </c>
      <c r="AY95" s="18" t="s">
        <v>126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80</v>
      </c>
      <c r="BK95" s="209">
        <f>ROUND(I95*H95,2)</f>
        <v>0</v>
      </c>
      <c r="BL95" s="18" t="s">
        <v>130</v>
      </c>
      <c r="BM95" s="208" t="s">
        <v>154</v>
      </c>
    </row>
    <row r="96" s="2" customFormat="1">
      <c r="A96" s="39"/>
      <c r="B96" s="40"/>
      <c r="C96" s="41"/>
      <c r="D96" s="210" t="s">
        <v>132</v>
      </c>
      <c r="E96" s="41"/>
      <c r="F96" s="211" t="s">
        <v>153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80</v>
      </c>
    </row>
    <row r="97" s="2" customFormat="1" ht="44.25" customHeight="1">
      <c r="A97" s="39"/>
      <c r="B97" s="40"/>
      <c r="C97" s="197" t="s">
        <v>155</v>
      </c>
      <c r="D97" s="197" t="s">
        <v>127</v>
      </c>
      <c r="E97" s="198" t="s">
        <v>156</v>
      </c>
      <c r="F97" s="199" t="s">
        <v>157</v>
      </c>
      <c r="G97" s="200" t="s">
        <v>19</v>
      </c>
      <c r="H97" s="201">
        <v>0</v>
      </c>
      <c r="I97" s="202"/>
      <c r="J97" s="203">
        <f>ROUND(I97*H97,2)</f>
        <v>0</v>
      </c>
      <c r="K97" s="199" t="s">
        <v>19</v>
      </c>
      <c r="L97" s="45"/>
      <c r="M97" s="204" t="s">
        <v>19</v>
      </c>
      <c r="N97" s="205" t="s">
        <v>43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130</v>
      </c>
      <c r="AT97" s="208" t="s">
        <v>127</v>
      </c>
      <c r="AU97" s="208" t="s">
        <v>80</v>
      </c>
      <c r="AY97" s="18" t="s">
        <v>126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80</v>
      </c>
      <c r="BK97" s="209">
        <f>ROUND(I97*H97,2)</f>
        <v>0</v>
      </c>
      <c r="BL97" s="18" t="s">
        <v>130</v>
      </c>
      <c r="BM97" s="208" t="s">
        <v>158</v>
      </c>
    </row>
    <row r="98" s="2" customFormat="1">
      <c r="A98" s="39"/>
      <c r="B98" s="40"/>
      <c r="C98" s="41"/>
      <c r="D98" s="210" t="s">
        <v>132</v>
      </c>
      <c r="E98" s="41"/>
      <c r="F98" s="211" t="s">
        <v>157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132</v>
      </c>
      <c r="AU98" s="18" t="s">
        <v>80</v>
      </c>
    </row>
    <row r="99" s="2" customFormat="1" ht="16.5" customHeight="1">
      <c r="A99" s="39"/>
      <c r="B99" s="40"/>
      <c r="C99" s="197" t="s">
        <v>159</v>
      </c>
      <c r="D99" s="197" t="s">
        <v>127</v>
      </c>
      <c r="E99" s="198" t="s">
        <v>160</v>
      </c>
      <c r="F99" s="199" t="s">
        <v>161</v>
      </c>
      <c r="G99" s="200" t="s">
        <v>19</v>
      </c>
      <c r="H99" s="201">
        <v>0</v>
      </c>
      <c r="I99" s="202"/>
      <c r="J99" s="203">
        <f>ROUND(I99*H99,2)</f>
        <v>0</v>
      </c>
      <c r="K99" s="199" t="s">
        <v>19</v>
      </c>
      <c r="L99" s="45"/>
      <c r="M99" s="204" t="s">
        <v>19</v>
      </c>
      <c r="N99" s="205" t="s">
        <v>43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130</v>
      </c>
      <c r="AT99" s="208" t="s">
        <v>127</v>
      </c>
      <c r="AU99" s="208" t="s">
        <v>80</v>
      </c>
      <c r="AY99" s="18" t="s">
        <v>126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80</v>
      </c>
      <c r="BK99" s="209">
        <f>ROUND(I99*H99,2)</f>
        <v>0</v>
      </c>
      <c r="BL99" s="18" t="s">
        <v>130</v>
      </c>
      <c r="BM99" s="208" t="s">
        <v>162</v>
      </c>
    </row>
    <row r="100" s="2" customFormat="1">
      <c r="A100" s="39"/>
      <c r="B100" s="40"/>
      <c r="C100" s="41"/>
      <c r="D100" s="210" t="s">
        <v>132</v>
      </c>
      <c r="E100" s="41"/>
      <c r="F100" s="211" t="s">
        <v>161</v>
      </c>
      <c r="G100" s="41"/>
      <c r="H100" s="41"/>
      <c r="I100" s="212"/>
      <c r="J100" s="41"/>
      <c r="K100" s="41"/>
      <c r="L100" s="45"/>
      <c r="M100" s="216"/>
      <c r="N100" s="217"/>
      <c r="O100" s="218"/>
      <c r="P100" s="218"/>
      <c r="Q100" s="218"/>
      <c r="R100" s="218"/>
      <c r="S100" s="218"/>
      <c r="T100" s="21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132</v>
      </c>
      <c r="AU100" s="18" t="s">
        <v>80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ynUdvSnkcoaOlVgiHUotKOSiDgvjNzTGGhQJyWlMA+5ya7d/5ymITdcYlva5nmVu2EnZEojeouM6sh2d24t5ag==" hashValue="hLvCRQ6lrwJOy7N7fRJwYt94bm4bSJVEAAz6/QFS5naCJKeLD2tCto3uTlvJPV2QVuYJSX2SFaToST3/N6u5pw==" algorithmName="SHA-512" password="9C2B"/>
  <autoFilter ref="C79:K10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163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ROUND((SUM(BE83:BE96)),  2)</f>
        <v>0</v>
      </c>
      <c r="G33" s="39"/>
      <c r="H33" s="39"/>
      <c r="I33" s="149">
        <v>0.20999999999999999</v>
      </c>
      <c r="J33" s="148">
        <f>ROUND(((SUM(BE83:BE96))*I33),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ROUND((SUM(BF83:BF96)),  2)</f>
        <v>0</v>
      </c>
      <c r="G34" s="39"/>
      <c r="H34" s="39"/>
      <c r="I34" s="149">
        <v>0.14999999999999999</v>
      </c>
      <c r="J34" s="148">
        <f>ROUND(((SUM(BF83:BF96))*I34),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ROUND((SUM(BG83:BG96)),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ROUND((SUM(BH83:BH96)),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ROUND((SUM(BI83:BI96)),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163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164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165</v>
      </c>
      <c r="E62" s="223"/>
      <c r="F62" s="223"/>
      <c r="G62" s="223"/>
      <c r="H62" s="223"/>
      <c r="I62" s="223"/>
      <c r="J62" s="224">
        <f>J89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166</v>
      </c>
      <c r="E63" s="223"/>
      <c r="F63" s="223"/>
      <c r="G63" s="223"/>
      <c r="H63" s="223"/>
      <c r="I63" s="223"/>
      <c r="J63" s="224">
        <f>J93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Víceúčelový školní objekt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VRN - Vedlejší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Luby</v>
      </c>
      <c r="G77" s="41"/>
      <c r="H77" s="41"/>
      <c r="I77" s="33" t="s">
        <v>23</v>
      </c>
      <c r="J77" s="73" t="str">
        <f>IF(J12="","",J12)</f>
        <v>25. 7. 2023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Město Luby, Nám. 5. května 164, Luby</v>
      </c>
      <c r="G79" s="41"/>
      <c r="H79" s="41"/>
      <c r="I79" s="33" t="s">
        <v>31</v>
      </c>
      <c r="J79" s="37" t="str">
        <f>E21</f>
        <v>PK Beránek &amp; Hradil, Svobody 7/1, Cheb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Jakub Vilingr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72"/>
      <c r="B82" s="173"/>
      <c r="C82" s="174" t="s">
        <v>111</v>
      </c>
      <c r="D82" s="175" t="s">
        <v>57</v>
      </c>
      <c r="E82" s="175" t="s">
        <v>53</v>
      </c>
      <c r="F82" s="175" t="s">
        <v>54</v>
      </c>
      <c r="G82" s="175" t="s">
        <v>112</v>
      </c>
      <c r="H82" s="175" t="s">
        <v>113</v>
      </c>
      <c r="I82" s="175" t="s">
        <v>114</v>
      </c>
      <c r="J82" s="175" t="s">
        <v>107</v>
      </c>
      <c r="K82" s="176" t="s">
        <v>115</v>
      </c>
      <c r="L82" s="177"/>
      <c r="M82" s="93" t="s">
        <v>19</v>
      </c>
      <c r="N82" s="94" t="s">
        <v>42</v>
      </c>
      <c r="O82" s="94" t="s">
        <v>116</v>
      </c>
      <c r="P82" s="94" t="s">
        <v>117</v>
      </c>
      <c r="Q82" s="94" t="s">
        <v>118</v>
      </c>
      <c r="R82" s="94" t="s">
        <v>119</v>
      </c>
      <c r="S82" s="94" t="s">
        <v>120</v>
      </c>
      <c r="T82" s="95" t="s">
        <v>121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9"/>
      <c r="B83" s="40"/>
      <c r="C83" s="100" t="s">
        <v>122</v>
      </c>
      <c r="D83" s="41"/>
      <c r="E83" s="41"/>
      <c r="F83" s="41"/>
      <c r="G83" s="41"/>
      <c r="H83" s="41"/>
      <c r="I83" s="41"/>
      <c r="J83" s="178">
        <f>BK83</f>
        <v>0</v>
      </c>
      <c r="K83" s="41"/>
      <c r="L83" s="45"/>
      <c r="M83" s="96"/>
      <c r="N83" s="179"/>
      <c r="O83" s="97"/>
      <c r="P83" s="180">
        <f>P84</f>
        <v>0</v>
      </c>
      <c r="Q83" s="97"/>
      <c r="R83" s="180">
        <f>R84</f>
        <v>0</v>
      </c>
      <c r="S83" s="97"/>
      <c r="T83" s="18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108</v>
      </c>
      <c r="BK83" s="182">
        <f>BK84</f>
        <v>0</v>
      </c>
    </row>
    <row r="84" s="11" customFormat="1" ht="25.92" customHeight="1">
      <c r="A84" s="11"/>
      <c r="B84" s="183"/>
      <c r="C84" s="184"/>
      <c r="D84" s="185" t="s">
        <v>71</v>
      </c>
      <c r="E84" s="186" t="s">
        <v>84</v>
      </c>
      <c r="F84" s="186" t="s">
        <v>85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P85+P89+P93</f>
        <v>0</v>
      </c>
      <c r="Q84" s="191"/>
      <c r="R84" s="192">
        <f>R85+R89+R93</f>
        <v>0</v>
      </c>
      <c r="S84" s="191"/>
      <c r="T84" s="193">
        <f>T85+T89+T93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146</v>
      </c>
      <c r="AT84" s="195" t="s">
        <v>71</v>
      </c>
      <c r="AU84" s="195" t="s">
        <v>72</v>
      </c>
      <c r="AY84" s="194" t="s">
        <v>126</v>
      </c>
      <c r="BK84" s="196">
        <f>BK85+BK89+BK93</f>
        <v>0</v>
      </c>
    </row>
    <row r="85" s="11" customFormat="1" ht="22.8" customHeight="1">
      <c r="A85" s="11"/>
      <c r="B85" s="183"/>
      <c r="C85" s="184"/>
      <c r="D85" s="185" t="s">
        <v>71</v>
      </c>
      <c r="E85" s="226" t="s">
        <v>167</v>
      </c>
      <c r="F85" s="226" t="s">
        <v>168</v>
      </c>
      <c r="G85" s="184"/>
      <c r="H85" s="184"/>
      <c r="I85" s="187"/>
      <c r="J85" s="227">
        <f>BK85</f>
        <v>0</v>
      </c>
      <c r="K85" s="184"/>
      <c r="L85" s="189"/>
      <c r="M85" s="190"/>
      <c r="N85" s="191"/>
      <c r="O85" s="191"/>
      <c r="P85" s="192">
        <f>SUM(P86:P88)</f>
        <v>0</v>
      </c>
      <c r="Q85" s="191"/>
      <c r="R85" s="192">
        <f>SUM(R86:R88)</f>
        <v>0</v>
      </c>
      <c r="S85" s="191"/>
      <c r="T85" s="193">
        <f>SUM(T86:T88)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146</v>
      </c>
      <c r="AT85" s="195" t="s">
        <v>71</v>
      </c>
      <c r="AU85" s="195" t="s">
        <v>80</v>
      </c>
      <c r="AY85" s="194" t="s">
        <v>126</v>
      </c>
      <c r="BK85" s="196">
        <f>SUM(BK86:BK88)</f>
        <v>0</v>
      </c>
    </row>
    <row r="86" s="2" customFormat="1" ht="16.5" customHeight="1">
      <c r="A86" s="39"/>
      <c r="B86" s="40"/>
      <c r="C86" s="197" t="s">
        <v>80</v>
      </c>
      <c r="D86" s="197" t="s">
        <v>127</v>
      </c>
      <c r="E86" s="198" t="s">
        <v>169</v>
      </c>
      <c r="F86" s="199" t="s">
        <v>170</v>
      </c>
      <c r="G86" s="200" t="s">
        <v>171</v>
      </c>
      <c r="H86" s="201">
        <v>1</v>
      </c>
      <c r="I86" s="202"/>
      <c r="J86" s="203">
        <f>ROUND(I86*H86,2)</f>
        <v>0</v>
      </c>
      <c r="K86" s="199" t="s">
        <v>172</v>
      </c>
      <c r="L86" s="45"/>
      <c r="M86" s="204" t="s">
        <v>19</v>
      </c>
      <c r="N86" s="205" t="s">
        <v>43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173</v>
      </c>
      <c r="AT86" s="208" t="s">
        <v>127</v>
      </c>
      <c r="AU86" s="208" t="s">
        <v>83</v>
      </c>
      <c r="AY86" s="18" t="s">
        <v>126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80</v>
      </c>
      <c r="BK86" s="209">
        <f>ROUND(I86*H86,2)</f>
        <v>0</v>
      </c>
      <c r="BL86" s="18" t="s">
        <v>173</v>
      </c>
      <c r="BM86" s="208" t="s">
        <v>174</v>
      </c>
    </row>
    <row r="87" s="2" customFormat="1">
      <c r="A87" s="39"/>
      <c r="B87" s="40"/>
      <c r="C87" s="41"/>
      <c r="D87" s="210" t="s">
        <v>132</v>
      </c>
      <c r="E87" s="41"/>
      <c r="F87" s="211" t="s">
        <v>170</v>
      </c>
      <c r="G87" s="41"/>
      <c r="H87" s="41"/>
      <c r="I87" s="212"/>
      <c r="J87" s="41"/>
      <c r="K87" s="41"/>
      <c r="L87" s="45"/>
      <c r="M87" s="213"/>
      <c r="N87" s="21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132</v>
      </c>
      <c r="AU87" s="18" t="s">
        <v>83</v>
      </c>
    </row>
    <row r="88" s="2" customFormat="1">
      <c r="A88" s="39"/>
      <c r="B88" s="40"/>
      <c r="C88" s="41"/>
      <c r="D88" s="228" t="s">
        <v>175</v>
      </c>
      <c r="E88" s="41"/>
      <c r="F88" s="229" t="s">
        <v>176</v>
      </c>
      <c r="G88" s="41"/>
      <c r="H88" s="41"/>
      <c r="I88" s="212"/>
      <c r="J88" s="41"/>
      <c r="K88" s="41"/>
      <c r="L88" s="45"/>
      <c r="M88" s="213"/>
      <c r="N88" s="21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175</v>
      </c>
      <c r="AU88" s="18" t="s">
        <v>83</v>
      </c>
    </row>
    <row r="89" s="11" customFormat="1" ht="22.8" customHeight="1">
      <c r="A89" s="11"/>
      <c r="B89" s="183"/>
      <c r="C89" s="184"/>
      <c r="D89" s="185" t="s">
        <v>71</v>
      </c>
      <c r="E89" s="226" t="s">
        <v>177</v>
      </c>
      <c r="F89" s="226" t="s">
        <v>178</v>
      </c>
      <c r="G89" s="184"/>
      <c r="H89" s="184"/>
      <c r="I89" s="187"/>
      <c r="J89" s="227">
        <f>BK89</f>
        <v>0</v>
      </c>
      <c r="K89" s="184"/>
      <c r="L89" s="189"/>
      <c r="M89" s="190"/>
      <c r="N89" s="191"/>
      <c r="O89" s="191"/>
      <c r="P89" s="192">
        <f>SUM(P90:P92)</f>
        <v>0</v>
      </c>
      <c r="Q89" s="191"/>
      <c r="R89" s="192">
        <f>SUM(R90:R92)</f>
        <v>0</v>
      </c>
      <c r="S89" s="191"/>
      <c r="T89" s="193">
        <f>SUM(T90:T92)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4" t="s">
        <v>146</v>
      </c>
      <c r="AT89" s="195" t="s">
        <v>71</v>
      </c>
      <c r="AU89" s="195" t="s">
        <v>80</v>
      </c>
      <c r="AY89" s="194" t="s">
        <v>126</v>
      </c>
      <c r="BK89" s="196">
        <f>SUM(BK90:BK92)</f>
        <v>0</v>
      </c>
    </row>
    <row r="90" s="2" customFormat="1" ht="16.5" customHeight="1">
      <c r="A90" s="39"/>
      <c r="B90" s="40"/>
      <c r="C90" s="197" t="s">
        <v>83</v>
      </c>
      <c r="D90" s="197" t="s">
        <v>127</v>
      </c>
      <c r="E90" s="198" t="s">
        <v>179</v>
      </c>
      <c r="F90" s="199" t="s">
        <v>178</v>
      </c>
      <c r="G90" s="200" t="s">
        <v>171</v>
      </c>
      <c r="H90" s="201">
        <v>1</v>
      </c>
      <c r="I90" s="202"/>
      <c r="J90" s="203">
        <f>ROUND(I90*H90,2)</f>
        <v>0</v>
      </c>
      <c r="K90" s="199" t="s">
        <v>172</v>
      </c>
      <c r="L90" s="45"/>
      <c r="M90" s="204" t="s">
        <v>19</v>
      </c>
      <c r="N90" s="205" t="s">
        <v>43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173</v>
      </c>
      <c r="AT90" s="208" t="s">
        <v>127</v>
      </c>
      <c r="AU90" s="208" t="s">
        <v>83</v>
      </c>
      <c r="AY90" s="18" t="s">
        <v>126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80</v>
      </c>
      <c r="BK90" s="209">
        <f>ROUND(I90*H90,2)</f>
        <v>0</v>
      </c>
      <c r="BL90" s="18" t="s">
        <v>173</v>
      </c>
      <c r="BM90" s="208" t="s">
        <v>180</v>
      </c>
    </row>
    <row r="91" s="2" customFormat="1">
      <c r="A91" s="39"/>
      <c r="B91" s="40"/>
      <c r="C91" s="41"/>
      <c r="D91" s="210" t="s">
        <v>132</v>
      </c>
      <c r="E91" s="41"/>
      <c r="F91" s="211" t="s">
        <v>178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132</v>
      </c>
      <c r="AU91" s="18" t="s">
        <v>83</v>
      </c>
    </row>
    <row r="92" s="2" customFormat="1">
      <c r="A92" s="39"/>
      <c r="B92" s="40"/>
      <c r="C92" s="41"/>
      <c r="D92" s="228" t="s">
        <v>175</v>
      </c>
      <c r="E92" s="41"/>
      <c r="F92" s="229" t="s">
        <v>181</v>
      </c>
      <c r="G92" s="41"/>
      <c r="H92" s="41"/>
      <c r="I92" s="212"/>
      <c r="J92" s="41"/>
      <c r="K92" s="41"/>
      <c r="L92" s="45"/>
      <c r="M92" s="213"/>
      <c r="N92" s="21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175</v>
      </c>
      <c r="AU92" s="18" t="s">
        <v>83</v>
      </c>
    </row>
    <row r="93" s="11" customFormat="1" ht="22.8" customHeight="1">
      <c r="A93" s="11"/>
      <c r="B93" s="183"/>
      <c r="C93" s="184"/>
      <c r="D93" s="185" t="s">
        <v>71</v>
      </c>
      <c r="E93" s="226" t="s">
        <v>182</v>
      </c>
      <c r="F93" s="226" t="s">
        <v>183</v>
      </c>
      <c r="G93" s="184"/>
      <c r="H93" s="184"/>
      <c r="I93" s="187"/>
      <c r="J93" s="227">
        <f>BK93</f>
        <v>0</v>
      </c>
      <c r="K93" s="184"/>
      <c r="L93" s="189"/>
      <c r="M93" s="190"/>
      <c r="N93" s="191"/>
      <c r="O93" s="191"/>
      <c r="P93" s="192">
        <f>SUM(P94:P96)</f>
        <v>0</v>
      </c>
      <c r="Q93" s="191"/>
      <c r="R93" s="192">
        <f>SUM(R94:R96)</f>
        <v>0</v>
      </c>
      <c r="S93" s="191"/>
      <c r="T93" s="193">
        <f>SUM(T94:T96)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4" t="s">
        <v>146</v>
      </c>
      <c r="AT93" s="195" t="s">
        <v>71</v>
      </c>
      <c r="AU93" s="195" t="s">
        <v>80</v>
      </c>
      <c r="AY93" s="194" t="s">
        <v>126</v>
      </c>
      <c r="BK93" s="196">
        <f>SUM(BK94:BK96)</f>
        <v>0</v>
      </c>
    </row>
    <row r="94" s="2" customFormat="1" ht="16.5" customHeight="1">
      <c r="A94" s="39"/>
      <c r="B94" s="40"/>
      <c r="C94" s="197" t="s">
        <v>136</v>
      </c>
      <c r="D94" s="197" t="s">
        <v>127</v>
      </c>
      <c r="E94" s="198" t="s">
        <v>184</v>
      </c>
      <c r="F94" s="199" t="s">
        <v>185</v>
      </c>
      <c r="G94" s="200" t="s">
        <v>171</v>
      </c>
      <c r="H94" s="201">
        <v>1</v>
      </c>
      <c r="I94" s="202"/>
      <c r="J94" s="203">
        <f>ROUND(I94*H94,2)</f>
        <v>0</v>
      </c>
      <c r="K94" s="199" t="s">
        <v>172</v>
      </c>
      <c r="L94" s="45"/>
      <c r="M94" s="204" t="s">
        <v>19</v>
      </c>
      <c r="N94" s="205" t="s">
        <v>43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173</v>
      </c>
      <c r="AT94" s="208" t="s">
        <v>127</v>
      </c>
      <c r="AU94" s="208" t="s">
        <v>83</v>
      </c>
      <c r="AY94" s="18" t="s">
        <v>126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80</v>
      </c>
      <c r="BK94" s="209">
        <f>ROUND(I94*H94,2)</f>
        <v>0</v>
      </c>
      <c r="BL94" s="18" t="s">
        <v>173</v>
      </c>
      <c r="BM94" s="208" t="s">
        <v>186</v>
      </c>
    </row>
    <row r="95" s="2" customFormat="1">
      <c r="A95" s="39"/>
      <c r="B95" s="40"/>
      <c r="C95" s="41"/>
      <c r="D95" s="210" t="s">
        <v>132</v>
      </c>
      <c r="E95" s="41"/>
      <c r="F95" s="211" t="s">
        <v>185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132</v>
      </c>
      <c r="AU95" s="18" t="s">
        <v>83</v>
      </c>
    </row>
    <row r="96" s="2" customFormat="1">
      <c r="A96" s="39"/>
      <c r="B96" s="40"/>
      <c r="C96" s="41"/>
      <c r="D96" s="228" t="s">
        <v>175</v>
      </c>
      <c r="E96" s="41"/>
      <c r="F96" s="229" t="s">
        <v>187</v>
      </c>
      <c r="G96" s="41"/>
      <c r="H96" s="41"/>
      <c r="I96" s="212"/>
      <c r="J96" s="41"/>
      <c r="K96" s="41"/>
      <c r="L96" s="45"/>
      <c r="M96" s="216"/>
      <c r="N96" s="217"/>
      <c r="O96" s="218"/>
      <c r="P96" s="218"/>
      <c r="Q96" s="218"/>
      <c r="R96" s="218"/>
      <c r="S96" s="218"/>
      <c r="T96" s="21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175</v>
      </c>
      <c r="AU96" s="18" t="s">
        <v>83</v>
      </c>
    </row>
    <row r="97" s="2" customFormat="1" ht="6.96" customHeight="1">
      <c r="A97" s="39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45"/>
      <c r="M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</sheetData>
  <sheetProtection sheet="1" autoFilter="0" formatColumns="0" formatRows="0" objects="1" scenarios="1" spinCount="100000" saltValue="tPH3OSnKpgdTq8MIj/fSp0hCmYpis/I93so1Vxz5qsVSIMs4WIVpodBrMfX5BNXECCmYOEkcuN02Zu2OVfyX4Q==" hashValue="zcIN+tsl4l7hCiyXXYBQ+aeHrEVdZb0ozZv7vsld+j8bYBnDj3xNaC9aIcirohsuuLg3ycF2+jB3ENphUzEobQ==" algorithmName="SHA-512" password="9C2B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2/013254000"/>
    <hyperlink ref="F92" r:id="rId2" display="https://podminky.urs.cz/item/CS_URS_2023_02/030001000"/>
    <hyperlink ref="F96" r:id="rId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188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ROUND((SUM(BE93:BE744)),  2)</f>
        <v>0</v>
      </c>
      <c r="G33" s="39"/>
      <c r="H33" s="39"/>
      <c r="I33" s="149">
        <v>0.20999999999999999</v>
      </c>
      <c r="J33" s="148">
        <f>ROUND(((SUM(BE93:BE744))*I33),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ROUND((SUM(BF93:BF744)),  2)</f>
        <v>0</v>
      </c>
      <c r="G34" s="39"/>
      <c r="H34" s="39"/>
      <c r="I34" s="149">
        <v>0.14999999999999999</v>
      </c>
      <c r="J34" s="148">
        <f>ROUND(((SUM(BF93:BF744))*I34),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ROUND((SUM(BG93:BG744)),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ROUND((SUM(BH93:BH744)),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ROUND((SUM(BI93:BI744)),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ARS1 - Stavebně konstrukční řešení - 1.NP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189</v>
      </c>
      <c r="E60" s="169"/>
      <c r="F60" s="169"/>
      <c r="G60" s="169"/>
      <c r="H60" s="169"/>
      <c r="I60" s="169"/>
      <c r="J60" s="170">
        <f>J94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190</v>
      </c>
      <c r="E61" s="223"/>
      <c r="F61" s="223"/>
      <c r="G61" s="223"/>
      <c r="H61" s="223"/>
      <c r="I61" s="223"/>
      <c r="J61" s="224">
        <f>J95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191</v>
      </c>
      <c r="E62" s="223"/>
      <c r="F62" s="223"/>
      <c r="G62" s="223"/>
      <c r="H62" s="223"/>
      <c r="I62" s="223"/>
      <c r="J62" s="224">
        <f>J126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192</v>
      </c>
      <c r="E63" s="223"/>
      <c r="F63" s="223"/>
      <c r="G63" s="223"/>
      <c r="H63" s="223"/>
      <c r="I63" s="223"/>
      <c r="J63" s="224">
        <f>J208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193</v>
      </c>
      <c r="E64" s="223"/>
      <c r="F64" s="223"/>
      <c r="G64" s="223"/>
      <c r="H64" s="223"/>
      <c r="I64" s="223"/>
      <c r="J64" s="224">
        <f>J285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194</v>
      </c>
      <c r="E65" s="223"/>
      <c r="F65" s="223"/>
      <c r="G65" s="223"/>
      <c r="H65" s="223"/>
      <c r="I65" s="223"/>
      <c r="J65" s="224">
        <f>J299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6"/>
      <c r="C66" s="167"/>
      <c r="D66" s="168" t="s">
        <v>195</v>
      </c>
      <c r="E66" s="169"/>
      <c r="F66" s="169"/>
      <c r="G66" s="169"/>
      <c r="H66" s="169"/>
      <c r="I66" s="169"/>
      <c r="J66" s="170">
        <f>J303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2" customFormat="1" ht="19.92" customHeight="1">
      <c r="A67" s="12"/>
      <c r="B67" s="220"/>
      <c r="C67" s="221"/>
      <c r="D67" s="222" t="s">
        <v>196</v>
      </c>
      <c r="E67" s="223"/>
      <c r="F67" s="223"/>
      <c r="G67" s="223"/>
      <c r="H67" s="223"/>
      <c r="I67" s="223"/>
      <c r="J67" s="224">
        <f>J304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0"/>
      <c r="C68" s="221"/>
      <c r="D68" s="222" t="s">
        <v>197</v>
      </c>
      <c r="E68" s="223"/>
      <c r="F68" s="223"/>
      <c r="G68" s="223"/>
      <c r="H68" s="223"/>
      <c r="I68" s="223"/>
      <c r="J68" s="224">
        <f>J339</f>
        <v>0</v>
      </c>
      <c r="K68" s="221"/>
      <c r="L68" s="22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0"/>
      <c r="C69" s="221"/>
      <c r="D69" s="222" t="s">
        <v>198</v>
      </c>
      <c r="E69" s="223"/>
      <c r="F69" s="223"/>
      <c r="G69" s="223"/>
      <c r="H69" s="223"/>
      <c r="I69" s="223"/>
      <c r="J69" s="224">
        <f>J366</f>
        <v>0</v>
      </c>
      <c r="K69" s="221"/>
      <c r="L69" s="225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0"/>
      <c r="C70" s="221"/>
      <c r="D70" s="222" t="s">
        <v>199</v>
      </c>
      <c r="E70" s="223"/>
      <c r="F70" s="223"/>
      <c r="G70" s="223"/>
      <c r="H70" s="223"/>
      <c r="I70" s="223"/>
      <c r="J70" s="224">
        <f>J431</f>
        <v>0</v>
      </c>
      <c r="K70" s="221"/>
      <c r="L70" s="225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0"/>
      <c r="C71" s="221"/>
      <c r="D71" s="222" t="s">
        <v>200</v>
      </c>
      <c r="E71" s="223"/>
      <c r="F71" s="223"/>
      <c r="G71" s="223"/>
      <c r="H71" s="223"/>
      <c r="I71" s="223"/>
      <c r="J71" s="224">
        <f>J460</f>
        <v>0</v>
      </c>
      <c r="K71" s="221"/>
      <c r="L71" s="225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0"/>
      <c r="C72" s="221"/>
      <c r="D72" s="222" t="s">
        <v>201</v>
      </c>
      <c r="E72" s="223"/>
      <c r="F72" s="223"/>
      <c r="G72" s="223"/>
      <c r="H72" s="223"/>
      <c r="I72" s="223"/>
      <c r="J72" s="224">
        <f>J476</f>
        <v>0</v>
      </c>
      <c r="K72" s="221"/>
      <c r="L72" s="225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9" customFormat="1" ht="24.96" customHeight="1">
      <c r="A73" s="9"/>
      <c r="B73" s="166"/>
      <c r="C73" s="167"/>
      <c r="D73" s="168" t="s">
        <v>202</v>
      </c>
      <c r="E73" s="169"/>
      <c r="F73" s="169"/>
      <c r="G73" s="169"/>
      <c r="H73" s="169"/>
      <c r="I73" s="169"/>
      <c r="J73" s="170">
        <f>J740</f>
        <v>0</v>
      </c>
      <c r="K73" s="167"/>
      <c r="L73" s="17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110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1" t="str">
        <f>E7</f>
        <v>Víceúčelový školní objekt</v>
      </c>
      <c r="F83" s="33"/>
      <c r="G83" s="33"/>
      <c r="H83" s="33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103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ARS1 - Stavebně konstrukční řešení - 1.NP</v>
      </c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F12</f>
        <v>Luby</v>
      </c>
      <c r="G87" s="41"/>
      <c r="H87" s="41"/>
      <c r="I87" s="33" t="s">
        <v>23</v>
      </c>
      <c r="J87" s="73" t="str">
        <f>IF(J12="","",J12)</f>
        <v>25. 7. 2023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E15</f>
        <v>Město Luby, Nám. 5. května 164, Luby</v>
      </c>
      <c r="G89" s="41"/>
      <c r="H89" s="41"/>
      <c r="I89" s="33" t="s">
        <v>31</v>
      </c>
      <c r="J89" s="37" t="str">
        <f>E21</f>
        <v>PK Beránek &amp; Hradil, Svobody 7/1, Cheb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IF(E18="","",E18)</f>
        <v>Vyplň údaj</v>
      </c>
      <c r="G90" s="41"/>
      <c r="H90" s="41"/>
      <c r="I90" s="33" t="s">
        <v>34</v>
      </c>
      <c r="J90" s="37" t="str">
        <f>E24</f>
        <v>Jakub Vilingr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0" customFormat="1" ht="29.28" customHeight="1">
      <c r="A92" s="172"/>
      <c r="B92" s="173"/>
      <c r="C92" s="174" t="s">
        <v>111</v>
      </c>
      <c r="D92" s="175" t="s">
        <v>57</v>
      </c>
      <c r="E92" s="175" t="s">
        <v>53</v>
      </c>
      <c r="F92" s="175" t="s">
        <v>54</v>
      </c>
      <c r="G92" s="175" t="s">
        <v>112</v>
      </c>
      <c r="H92" s="175" t="s">
        <v>113</v>
      </c>
      <c r="I92" s="175" t="s">
        <v>114</v>
      </c>
      <c r="J92" s="175" t="s">
        <v>107</v>
      </c>
      <c r="K92" s="176" t="s">
        <v>115</v>
      </c>
      <c r="L92" s="177"/>
      <c r="M92" s="93" t="s">
        <v>19</v>
      </c>
      <c r="N92" s="94" t="s">
        <v>42</v>
      </c>
      <c r="O92" s="94" t="s">
        <v>116</v>
      </c>
      <c r="P92" s="94" t="s">
        <v>117</v>
      </c>
      <c r="Q92" s="94" t="s">
        <v>118</v>
      </c>
      <c r="R92" s="94" t="s">
        <v>119</v>
      </c>
      <c r="S92" s="94" t="s">
        <v>120</v>
      </c>
      <c r="T92" s="95" t="s">
        <v>121</v>
      </c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</row>
    <row r="93" s="2" customFormat="1" ht="22.8" customHeight="1">
      <c r="A93" s="39"/>
      <c r="B93" s="40"/>
      <c r="C93" s="100" t="s">
        <v>122</v>
      </c>
      <c r="D93" s="41"/>
      <c r="E93" s="41"/>
      <c r="F93" s="41"/>
      <c r="G93" s="41"/>
      <c r="H93" s="41"/>
      <c r="I93" s="41"/>
      <c r="J93" s="178">
        <f>BK93</f>
        <v>0</v>
      </c>
      <c r="K93" s="41"/>
      <c r="L93" s="45"/>
      <c r="M93" s="96"/>
      <c r="N93" s="179"/>
      <c r="O93" s="97"/>
      <c r="P93" s="180">
        <f>P94+P303+P740</f>
        <v>0</v>
      </c>
      <c r="Q93" s="97"/>
      <c r="R93" s="180">
        <f>R94+R303+R740</f>
        <v>12.853773539999999</v>
      </c>
      <c r="S93" s="97"/>
      <c r="T93" s="181">
        <f>T94+T303+T740</f>
        <v>5.3342998500000007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71</v>
      </c>
      <c r="AU93" s="18" t="s">
        <v>108</v>
      </c>
      <c r="BK93" s="182">
        <f>BK94+BK303+BK740</f>
        <v>0</v>
      </c>
    </row>
    <row r="94" s="11" customFormat="1" ht="25.92" customHeight="1">
      <c r="A94" s="11"/>
      <c r="B94" s="183"/>
      <c r="C94" s="184"/>
      <c r="D94" s="185" t="s">
        <v>71</v>
      </c>
      <c r="E94" s="186" t="s">
        <v>203</v>
      </c>
      <c r="F94" s="186" t="s">
        <v>204</v>
      </c>
      <c r="G94" s="184"/>
      <c r="H94" s="184"/>
      <c r="I94" s="187"/>
      <c r="J94" s="188">
        <f>BK94</f>
        <v>0</v>
      </c>
      <c r="K94" s="184"/>
      <c r="L94" s="189"/>
      <c r="M94" s="190"/>
      <c r="N94" s="191"/>
      <c r="O94" s="191"/>
      <c r="P94" s="192">
        <f>P95+P126+P208+P285+P299</f>
        <v>0</v>
      </c>
      <c r="Q94" s="191"/>
      <c r="R94" s="192">
        <f>R95+R126+R208+R285+R299</f>
        <v>7.6940082800000003</v>
      </c>
      <c r="S94" s="191"/>
      <c r="T94" s="193">
        <f>T95+T126+T208+T285+T299</f>
        <v>5.2427400000000004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194" t="s">
        <v>80</v>
      </c>
      <c r="AT94" s="195" t="s">
        <v>71</v>
      </c>
      <c r="AU94" s="195" t="s">
        <v>72</v>
      </c>
      <c r="AY94" s="194" t="s">
        <v>126</v>
      </c>
      <c r="BK94" s="196">
        <f>BK95+BK126+BK208+BK285+BK299</f>
        <v>0</v>
      </c>
    </row>
    <row r="95" s="11" customFormat="1" ht="22.8" customHeight="1">
      <c r="A95" s="11"/>
      <c r="B95" s="183"/>
      <c r="C95" s="184"/>
      <c r="D95" s="185" t="s">
        <v>71</v>
      </c>
      <c r="E95" s="226" t="s">
        <v>136</v>
      </c>
      <c r="F95" s="226" t="s">
        <v>205</v>
      </c>
      <c r="G95" s="184"/>
      <c r="H95" s="184"/>
      <c r="I95" s="187"/>
      <c r="J95" s="227">
        <f>BK95</f>
        <v>0</v>
      </c>
      <c r="K95" s="184"/>
      <c r="L95" s="189"/>
      <c r="M95" s="190"/>
      <c r="N95" s="191"/>
      <c r="O95" s="191"/>
      <c r="P95" s="192">
        <f>SUM(P96:P125)</f>
        <v>0</v>
      </c>
      <c r="Q95" s="191"/>
      <c r="R95" s="192">
        <f>SUM(R96:R125)</f>
        <v>1.0413888200000001</v>
      </c>
      <c r="S95" s="191"/>
      <c r="T95" s="193">
        <f>SUM(T96:T125)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4" t="s">
        <v>80</v>
      </c>
      <c r="AT95" s="195" t="s">
        <v>71</v>
      </c>
      <c r="AU95" s="195" t="s">
        <v>80</v>
      </c>
      <c r="AY95" s="194" t="s">
        <v>126</v>
      </c>
      <c r="BK95" s="196">
        <f>SUM(BK96:BK125)</f>
        <v>0</v>
      </c>
    </row>
    <row r="96" s="2" customFormat="1" ht="33" customHeight="1">
      <c r="A96" s="39"/>
      <c r="B96" s="40"/>
      <c r="C96" s="197" t="s">
        <v>80</v>
      </c>
      <c r="D96" s="197" t="s">
        <v>127</v>
      </c>
      <c r="E96" s="198" t="s">
        <v>206</v>
      </c>
      <c r="F96" s="199" t="s">
        <v>207</v>
      </c>
      <c r="G96" s="200" t="s">
        <v>208</v>
      </c>
      <c r="H96" s="201">
        <v>1</v>
      </c>
      <c r="I96" s="202"/>
      <c r="J96" s="203">
        <f>ROUND(I96*H96,2)</f>
        <v>0</v>
      </c>
      <c r="K96" s="199" t="s">
        <v>172</v>
      </c>
      <c r="L96" s="45"/>
      <c r="M96" s="204" t="s">
        <v>19</v>
      </c>
      <c r="N96" s="205" t="s">
        <v>43</v>
      </c>
      <c r="O96" s="85"/>
      <c r="P96" s="206">
        <f>O96*H96</f>
        <v>0</v>
      </c>
      <c r="Q96" s="206">
        <v>0.039629999999999999</v>
      </c>
      <c r="R96" s="206">
        <f>Q96*H96</f>
        <v>0.039629999999999999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125</v>
      </c>
      <c r="AT96" s="208" t="s">
        <v>127</v>
      </c>
      <c r="AU96" s="208" t="s">
        <v>83</v>
      </c>
      <c r="AY96" s="18" t="s">
        <v>126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80</v>
      </c>
      <c r="BK96" s="209">
        <f>ROUND(I96*H96,2)</f>
        <v>0</v>
      </c>
      <c r="BL96" s="18" t="s">
        <v>125</v>
      </c>
      <c r="BM96" s="208" t="s">
        <v>209</v>
      </c>
    </row>
    <row r="97" s="2" customFormat="1">
      <c r="A97" s="39"/>
      <c r="B97" s="40"/>
      <c r="C97" s="41"/>
      <c r="D97" s="210" t="s">
        <v>132</v>
      </c>
      <c r="E97" s="41"/>
      <c r="F97" s="211" t="s">
        <v>210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132</v>
      </c>
      <c r="AU97" s="18" t="s">
        <v>83</v>
      </c>
    </row>
    <row r="98" s="2" customFormat="1">
      <c r="A98" s="39"/>
      <c r="B98" s="40"/>
      <c r="C98" s="41"/>
      <c r="D98" s="228" t="s">
        <v>175</v>
      </c>
      <c r="E98" s="41"/>
      <c r="F98" s="229" t="s">
        <v>211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175</v>
      </c>
      <c r="AU98" s="18" t="s">
        <v>83</v>
      </c>
    </row>
    <row r="99" s="13" customFormat="1">
      <c r="A99" s="13"/>
      <c r="B99" s="230"/>
      <c r="C99" s="231"/>
      <c r="D99" s="210" t="s">
        <v>212</v>
      </c>
      <c r="E99" s="232" t="s">
        <v>19</v>
      </c>
      <c r="F99" s="233" t="s">
        <v>213</v>
      </c>
      <c r="G99" s="231"/>
      <c r="H99" s="232" t="s">
        <v>19</v>
      </c>
      <c r="I99" s="234"/>
      <c r="J99" s="231"/>
      <c r="K99" s="231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212</v>
      </c>
      <c r="AU99" s="239" t="s">
        <v>83</v>
      </c>
      <c r="AV99" s="13" t="s">
        <v>80</v>
      </c>
      <c r="AW99" s="13" t="s">
        <v>33</v>
      </c>
      <c r="AX99" s="13" t="s">
        <v>72</v>
      </c>
      <c r="AY99" s="239" t="s">
        <v>126</v>
      </c>
    </row>
    <row r="100" s="14" customFormat="1">
      <c r="A100" s="14"/>
      <c r="B100" s="240"/>
      <c r="C100" s="241"/>
      <c r="D100" s="210" t="s">
        <v>212</v>
      </c>
      <c r="E100" s="242" t="s">
        <v>19</v>
      </c>
      <c r="F100" s="243" t="s">
        <v>80</v>
      </c>
      <c r="G100" s="241"/>
      <c r="H100" s="244">
        <v>1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0" t="s">
        <v>212</v>
      </c>
      <c r="AU100" s="250" t="s">
        <v>83</v>
      </c>
      <c r="AV100" s="14" t="s">
        <v>83</v>
      </c>
      <c r="AW100" s="14" t="s">
        <v>33</v>
      </c>
      <c r="AX100" s="14" t="s">
        <v>80</v>
      </c>
      <c r="AY100" s="250" t="s">
        <v>126</v>
      </c>
    </row>
    <row r="101" s="2" customFormat="1" ht="33" customHeight="1">
      <c r="A101" s="39"/>
      <c r="B101" s="40"/>
      <c r="C101" s="197" t="s">
        <v>83</v>
      </c>
      <c r="D101" s="197" t="s">
        <v>127</v>
      </c>
      <c r="E101" s="198" t="s">
        <v>214</v>
      </c>
      <c r="F101" s="199" t="s">
        <v>215</v>
      </c>
      <c r="G101" s="200" t="s">
        <v>216</v>
      </c>
      <c r="H101" s="201">
        <v>0.052999999999999998</v>
      </c>
      <c r="I101" s="202"/>
      <c r="J101" s="203">
        <f>ROUND(I101*H101,2)</f>
        <v>0</v>
      </c>
      <c r="K101" s="199" t="s">
        <v>172</v>
      </c>
      <c r="L101" s="45"/>
      <c r="M101" s="204" t="s">
        <v>19</v>
      </c>
      <c r="N101" s="205" t="s">
        <v>43</v>
      </c>
      <c r="O101" s="85"/>
      <c r="P101" s="206">
        <f>O101*H101</f>
        <v>0</v>
      </c>
      <c r="Q101" s="206">
        <v>0.019539999999999998</v>
      </c>
      <c r="R101" s="206">
        <f>Q101*H101</f>
        <v>0.0010356199999999999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125</v>
      </c>
      <c r="AT101" s="208" t="s">
        <v>127</v>
      </c>
      <c r="AU101" s="208" t="s">
        <v>83</v>
      </c>
      <c r="AY101" s="18" t="s">
        <v>126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80</v>
      </c>
      <c r="BK101" s="209">
        <f>ROUND(I101*H101,2)</f>
        <v>0</v>
      </c>
      <c r="BL101" s="18" t="s">
        <v>125</v>
      </c>
      <c r="BM101" s="208" t="s">
        <v>217</v>
      </c>
    </row>
    <row r="102" s="2" customFormat="1">
      <c r="A102" s="39"/>
      <c r="B102" s="40"/>
      <c r="C102" s="41"/>
      <c r="D102" s="210" t="s">
        <v>132</v>
      </c>
      <c r="E102" s="41"/>
      <c r="F102" s="211" t="s">
        <v>218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83</v>
      </c>
    </row>
    <row r="103" s="2" customFormat="1">
      <c r="A103" s="39"/>
      <c r="B103" s="40"/>
      <c r="C103" s="41"/>
      <c r="D103" s="228" t="s">
        <v>175</v>
      </c>
      <c r="E103" s="41"/>
      <c r="F103" s="229" t="s">
        <v>219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175</v>
      </c>
      <c r="AU103" s="18" t="s">
        <v>83</v>
      </c>
    </row>
    <row r="104" s="13" customFormat="1">
      <c r="A104" s="13"/>
      <c r="B104" s="230"/>
      <c r="C104" s="231"/>
      <c r="D104" s="210" t="s">
        <v>212</v>
      </c>
      <c r="E104" s="232" t="s">
        <v>19</v>
      </c>
      <c r="F104" s="233" t="s">
        <v>220</v>
      </c>
      <c r="G104" s="231"/>
      <c r="H104" s="232" t="s">
        <v>19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212</v>
      </c>
      <c r="AU104" s="239" t="s">
        <v>83</v>
      </c>
      <c r="AV104" s="13" t="s">
        <v>80</v>
      </c>
      <c r="AW104" s="13" t="s">
        <v>33</v>
      </c>
      <c r="AX104" s="13" t="s">
        <v>72</v>
      </c>
      <c r="AY104" s="239" t="s">
        <v>126</v>
      </c>
    </row>
    <row r="105" s="14" customFormat="1">
      <c r="A105" s="14"/>
      <c r="B105" s="240"/>
      <c r="C105" s="241"/>
      <c r="D105" s="210" t="s">
        <v>212</v>
      </c>
      <c r="E105" s="242" t="s">
        <v>19</v>
      </c>
      <c r="F105" s="243" t="s">
        <v>221</v>
      </c>
      <c r="G105" s="241"/>
      <c r="H105" s="244">
        <v>0.052999999999999998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212</v>
      </c>
      <c r="AU105" s="250" t="s">
        <v>83</v>
      </c>
      <c r="AV105" s="14" t="s">
        <v>83</v>
      </c>
      <c r="AW105" s="14" t="s">
        <v>33</v>
      </c>
      <c r="AX105" s="14" t="s">
        <v>80</v>
      </c>
      <c r="AY105" s="250" t="s">
        <v>126</v>
      </c>
    </row>
    <row r="106" s="2" customFormat="1" ht="24.15" customHeight="1">
      <c r="A106" s="39"/>
      <c r="B106" s="40"/>
      <c r="C106" s="251" t="s">
        <v>136</v>
      </c>
      <c r="D106" s="251" t="s">
        <v>222</v>
      </c>
      <c r="E106" s="252" t="s">
        <v>223</v>
      </c>
      <c r="F106" s="253" t="s">
        <v>224</v>
      </c>
      <c r="G106" s="254" t="s">
        <v>216</v>
      </c>
      <c r="H106" s="255">
        <v>0.058000000000000003</v>
      </c>
      <c r="I106" s="256"/>
      <c r="J106" s="257">
        <f>ROUND(I106*H106,2)</f>
        <v>0</v>
      </c>
      <c r="K106" s="253" t="s">
        <v>172</v>
      </c>
      <c r="L106" s="258"/>
      <c r="M106" s="259" t="s">
        <v>19</v>
      </c>
      <c r="N106" s="260" t="s">
        <v>43</v>
      </c>
      <c r="O106" s="85"/>
      <c r="P106" s="206">
        <f>O106*H106</f>
        <v>0</v>
      </c>
      <c r="Q106" s="206">
        <v>1</v>
      </c>
      <c r="R106" s="206">
        <f>Q106*H106</f>
        <v>0.058000000000000003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159</v>
      </c>
      <c r="AT106" s="208" t="s">
        <v>222</v>
      </c>
      <c r="AU106" s="208" t="s">
        <v>83</v>
      </c>
      <c r="AY106" s="18" t="s">
        <v>126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80</v>
      </c>
      <c r="BK106" s="209">
        <f>ROUND(I106*H106,2)</f>
        <v>0</v>
      </c>
      <c r="BL106" s="18" t="s">
        <v>125</v>
      </c>
      <c r="BM106" s="208" t="s">
        <v>225</v>
      </c>
    </row>
    <row r="107" s="2" customFormat="1">
      <c r="A107" s="39"/>
      <c r="B107" s="40"/>
      <c r="C107" s="41"/>
      <c r="D107" s="210" t="s">
        <v>132</v>
      </c>
      <c r="E107" s="41"/>
      <c r="F107" s="211" t="s">
        <v>224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132</v>
      </c>
      <c r="AU107" s="18" t="s">
        <v>83</v>
      </c>
    </row>
    <row r="108" s="14" customFormat="1">
      <c r="A108" s="14"/>
      <c r="B108" s="240"/>
      <c r="C108" s="241"/>
      <c r="D108" s="210" t="s">
        <v>212</v>
      </c>
      <c r="E108" s="241"/>
      <c r="F108" s="243" t="s">
        <v>226</v>
      </c>
      <c r="G108" s="241"/>
      <c r="H108" s="244">
        <v>0.058000000000000003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212</v>
      </c>
      <c r="AU108" s="250" t="s">
        <v>83</v>
      </c>
      <c r="AV108" s="14" t="s">
        <v>83</v>
      </c>
      <c r="AW108" s="14" t="s">
        <v>4</v>
      </c>
      <c r="AX108" s="14" t="s">
        <v>80</v>
      </c>
      <c r="AY108" s="250" t="s">
        <v>126</v>
      </c>
    </row>
    <row r="109" s="2" customFormat="1" ht="33" customHeight="1">
      <c r="A109" s="39"/>
      <c r="B109" s="40"/>
      <c r="C109" s="197" t="s">
        <v>125</v>
      </c>
      <c r="D109" s="197" t="s">
        <v>127</v>
      </c>
      <c r="E109" s="198" t="s">
        <v>227</v>
      </c>
      <c r="F109" s="199" t="s">
        <v>228</v>
      </c>
      <c r="G109" s="200" t="s">
        <v>229</v>
      </c>
      <c r="H109" s="201">
        <v>1.6000000000000001</v>
      </c>
      <c r="I109" s="202"/>
      <c r="J109" s="203">
        <f>ROUND(I109*H109,2)</f>
        <v>0</v>
      </c>
      <c r="K109" s="199" t="s">
        <v>172</v>
      </c>
      <c r="L109" s="45"/>
      <c r="M109" s="204" t="s">
        <v>19</v>
      </c>
      <c r="N109" s="205" t="s">
        <v>43</v>
      </c>
      <c r="O109" s="85"/>
      <c r="P109" s="206">
        <f>O109*H109</f>
        <v>0</v>
      </c>
      <c r="Q109" s="206">
        <v>0.061969999999999997</v>
      </c>
      <c r="R109" s="206">
        <f>Q109*H109</f>
        <v>0.099152000000000004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125</v>
      </c>
      <c r="AT109" s="208" t="s">
        <v>127</v>
      </c>
      <c r="AU109" s="208" t="s">
        <v>83</v>
      </c>
      <c r="AY109" s="18" t="s">
        <v>126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80</v>
      </c>
      <c r="BK109" s="209">
        <f>ROUND(I109*H109,2)</f>
        <v>0</v>
      </c>
      <c r="BL109" s="18" t="s">
        <v>125</v>
      </c>
      <c r="BM109" s="208" t="s">
        <v>230</v>
      </c>
    </row>
    <row r="110" s="2" customFormat="1">
      <c r="A110" s="39"/>
      <c r="B110" s="40"/>
      <c r="C110" s="41"/>
      <c r="D110" s="210" t="s">
        <v>132</v>
      </c>
      <c r="E110" s="41"/>
      <c r="F110" s="211" t="s">
        <v>231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132</v>
      </c>
      <c r="AU110" s="18" t="s">
        <v>83</v>
      </c>
    </row>
    <row r="111" s="2" customFormat="1">
      <c r="A111" s="39"/>
      <c r="B111" s="40"/>
      <c r="C111" s="41"/>
      <c r="D111" s="228" t="s">
        <v>175</v>
      </c>
      <c r="E111" s="41"/>
      <c r="F111" s="229" t="s">
        <v>232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175</v>
      </c>
      <c r="AU111" s="18" t="s">
        <v>83</v>
      </c>
    </row>
    <row r="112" s="13" customFormat="1">
      <c r="A112" s="13"/>
      <c r="B112" s="230"/>
      <c r="C112" s="231"/>
      <c r="D112" s="210" t="s">
        <v>212</v>
      </c>
      <c r="E112" s="232" t="s">
        <v>19</v>
      </c>
      <c r="F112" s="233" t="s">
        <v>233</v>
      </c>
      <c r="G112" s="231"/>
      <c r="H112" s="232" t="s">
        <v>19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212</v>
      </c>
      <c r="AU112" s="239" t="s">
        <v>83</v>
      </c>
      <c r="AV112" s="13" t="s">
        <v>80</v>
      </c>
      <c r="AW112" s="13" t="s">
        <v>33</v>
      </c>
      <c r="AX112" s="13" t="s">
        <v>72</v>
      </c>
      <c r="AY112" s="239" t="s">
        <v>126</v>
      </c>
    </row>
    <row r="113" s="14" customFormat="1">
      <c r="A113" s="14"/>
      <c r="B113" s="240"/>
      <c r="C113" s="241"/>
      <c r="D113" s="210" t="s">
        <v>212</v>
      </c>
      <c r="E113" s="242" t="s">
        <v>19</v>
      </c>
      <c r="F113" s="243" t="s">
        <v>234</v>
      </c>
      <c r="G113" s="241"/>
      <c r="H113" s="244">
        <v>1.6000000000000001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212</v>
      </c>
      <c r="AU113" s="250" t="s">
        <v>83</v>
      </c>
      <c r="AV113" s="14" t="s">
        <v>83</v>
      </c>
      <c r="AW113" s="14" t="s">
        <v>33</v>
      </c>
      <c r="AX113" s="14" t="s">
        <v>80</v>
      </c>
      <c r="AY113" s="250" t="s">
        <v>126</v>
      </c>
    </row>
    <row r="114" s="2" customFormat="1" ht="24.15" customHeight="1">
      <c r="A114" s="39"/>
      <c r="B114" s="40"/>
      <c r="C114" s="197" t="s">
        <v>146</v>
      </c>
      <c r="D114" s="197" t="s">
        <v>127</v>
      </c>
      <c r="E114" s="198" t="s">
        <v>235</v>
      </c>
      <c r="F114" s="199" t="s">
        <v>236</v>
      </c>
      <c r="G114" s="200" t="s">
        <v>229</v>
      </c>
      <c r="H114" s="201">
        <v>0.35999999999999999</v>
      </c>
      <c r="I114" s="202"/>
      <c r="J114" s="203">
        <f>ROUND(I114*H114,2)</f>
        <v>0</v>
      </c>
      <c r="K114" s="199" t="s">
        <v>172</v>
      </c>
      <c r="L114" s="45"/>
      <c r="M114" s="204" t="s">
        <v>19</v>
      </c>
      <c r="N114" s="205" t="s">
        <v>43</v>
      </c>
      <c r="O114" s="85"/>
      <c r="P114" s="206">
        <f>O114*H114</f>
        <v>0</v>
      </c>
      <c r="Q114" s="206">
        <v>0.17818000000000001</v>
      </c>
      <c r="R114" s="206">
        <f>Q114*H114</f>
        <v>0.064144800000000002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125</v>
      </c>
      <c r="AT114" s="208" t="s">
        <v>127</v>
      </c>
      <c r="AU114" s="208" t="s">
        <v>83</v>
      </c>
      <c r="AY114" s="18" t="s">
        <v>126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80</v>
      </c>
      <c r="BK114" s="209">
        <f>ROUND(I114*H114,2)</f>
        <v>0</v>
      </c>
      <c r="BL114" s="18" t="s">
        <v>125</v>
      </c>
      <c r="BM114" s="208" t="s">
        <v>237</v>
      </c>
    </row>
    <row r="115" s="2" customFormat="1">
      <c r="A115" s="39"/>
      <c r="B115" s="40"/>
      <c r="C115" s="41"/>
      <c r="D115" s="210" t="s">
        <v>132</v>
      </c>
      <c r="E115" s="41"/>
      <c r="F115" s="211" t="s">
        <v>238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83</v>
      </c>
    </row>
    <row r="116" s="2" customFormat="1">
      <c r="A116" s="39"/>
      <c r="B116" s="40"/>
      <c r="C116" s="41"/>
      <c r="D116" s="228" t="s">
        <v>175</v>
      </c>
      <c r="E116" s="41"/>
      <c r="F116" s="229" t="s">
        <v>239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175</v>
      </c>
      <c r="AU116" s="18" t="s">
        <v>83</v>
      </c>
    </row>
    <row r="117" s="13" customFormat="1">
      <c r="A117" s="13"/>
      <c r="B117" s="230"/>
      <c r="C117" s="231"/>
      <c r="D117" s="210" t="s">
        <v>212</v>
      </c>
      <c r="E117" s="232" t="s">
        <v>19</v>
      </c>
      <c r="F117" s="233" t="s">
        <v>220</v>
      </c>
      <c r="G117" s="231"/>
      <c r="H117" s="232" t="s">
        <v>19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212</v>
      </c>
      <c r="AU117" s="239" t="s">
        <v>83</v>
      </c>
      <c r="AV117" s="13" t="s">
        <v>80</v>
      </c>
      <c r="AW117" s="13" t="s">
        <v>33</v>
      </c>
      <c r="AX117" s="13" t="s">
        <v>72</v>
      </c>
      <c r="AY117" s="239" t="s">
        <v>126</v>
      </c>
    </row>
    <row r="118" s="14" customFormat="1">
      <c r="A118" s="14"/>
      <c r="B118" s="240"/>
      <c r="C118" s="241"/>
      <c r="D118" s="210" t="s">
        <v>212</v>
      </c>
      <c r="E118" s="242" t="s">
        <v>19</v>
      </c>
      <c r="F118" s="243" t="s">
        <v>240</v>
      </c>
      <c r="G118" s="241"/>
      <c r="H118" s="244">
        <v>0.35999999999999999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212</v>
      </c>
      <c r="AU118" s="250" t="s">
        <v>83</v>
      </c>
      <c r="AV118" s="14" t="s">
        <v>83</v>
      </c>
      <c r="AW118" s="14" t="s">
        <v>33</v>
      </c>
      <c r="AX118" s="14" t="s">
        <v>80</v>
      </c>
      <c r="AY118" s="250" t="s">
        <v>126</v>
      </c>
    </row>
    <row r="119" s="2" customFormat="1" ht="24.15" customHeight="1">
      <c r="A119" s="39"/>
      <c r="B119" s="40"/>
      <c r="C119" s="197" t="s">
        <v>151</v>
      </c>
      <c r="D119" s="197" t="s">
        <v>127</v>
      </c>
      <c r="E119" s="198" t="s">
        <v>241</v>
      </c>
      <c r="F119" s="199" t="s">
        <v>242</v>
      </c>
      <c r="G119" s="200" t="s">
        <v>229</v>
      </c>
      <c r="H119" s="201">
        <v>9.8399999999999999</v>
      </c>
      <c r="I119" s="202"/>
      <c r="J119" s="203">
        <f>ROUND(I119*H119,2)</f>
        <v>0</v>
      </c>
      <c r="K119" s="199" t="s">
        <v>172</v>
      </c>
      <c r="L119" s="45"/>
      <c r="M119" s="204" t="s">
        <v>19</v>
      </c>
      <c r="N119" s="205" t="s">
        <v>43</v>
      </c>
      <c r="O119" s="85"/>
      <c r="P119" s="206">
        <f>O119*H119</f>
        <v>0</v>
      </c>
      <c r="Q119" s="206">
        <v>0.079210000000000003</v>
      </c>
      <c r="R119" s="206">
        <f>Q119*H119</f>
        <v>0.77942639999999996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125</v>
      </c>
      <c r="AT119" s="208" t="s">
        <v>127</v>
      </c>
      <c r="AU119" s="208" t="s">
        <v>83</v>
      </c>
      <c r="AY119" s="18" t="s">
        <v>126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80</v>
      </c>
      <c r="BK119" s="209">
        <f>ROUND(I119*H119,2)</f>
        <v>0</v>
      </c>
      <c r="BL119" s="18" t="s">
        <v>125</v>
      </c>
      <c r="BM119" s="208" t="s">
        <v>243</v>
      </c>
    </row>
    <row r="120" s="2" customFormat="1">
      <c r="A120" s="39"/>
      <c r="B120" s="40"/>
      <c r="C120" s="41"/>
      <c r="D120" s="210" t="s">
        <v>132</v>
      </c>
      <c r="E120" s="41"/>
      <c r="F120" s="211" t="s">
        <v>244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132</v>
      </c>
      <c r="AU120" s="18" t="s">
        <v>83</v>
      </c>
    </row>
    <row r="121" s="2" customFormat="1">
      <c r="A121" s="39"/>
      <c r="B121" s="40"/>
      <c r="C121" s="41"/>
      <c r="D121" s="228" t="s">
        <v>175</v>
      </c>
      <c r="E121" s="41"/>
      <c r="F121" s="229" t="s">
        <v>245</v>
      </c>
      <c r="G121" s="41"/>
      <c r="H121" s="41"/>
      <c r="I121" s="212"/>
      <c r="J121" s="41"/>
      <c r="K121" s="41"/>
      <c r="L121" s="45"/>
      <c r="M121" s="213"/>
      <c r="N121" s="21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175</v>
      </c>
      <c r="AU121" s="18" t="s">
        <v>83</v>
      </c>
    </row>
    <row r="122" s="13" customFormat="1">
      <c r="A122" s="13"/>
      <c r="B122" s="230"/>
      <c r="C122" s="231"/>
      <c r="D122" s="210" t="s">
        <v>212</v>
      </c>
      <c r="E122" s="232" t="s">
        <v>19</v>
      </c>
      <c r="F122" s="233" t="s">
        <v>213</v>
      </c>
      <c r="G122" s="231"/>
      <c r="H122" s="232" t="s">
        <v>19</v>
      </c>
      <c r="I122" s="234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212</v>
      </c>
      <c r="AU122" s="239" t="s">
        <v>83</v>
      </c>
      <c r="AV122" s="13" t="s">
        <v>80</v>
      </c>
      <c r="AW122" s="13" t="s">
        <v>33</v>
      </c>
      <c r="AX122" s="13" t="s">
        <v>72</v>
      </c>
      <c r="AY122" s="239" t="s">
        <v>126</v>
      </c>
    </row>
    <row r="123" s="14" customFormat="1">
      <c r="A123" s="14"/>
      <c r="B123" s="240"/>
      <c r="C123" s="241"/>
      <c r="D123" s="210" t="s">
        <v>212</v>
      </c>
      <c r="E123" s="242" t="s">
        <v>19</v>
      </c>
      <c r="F123" s="243" t="s">
        <v>246</v>
      </c>
      <c r="G123" s="241"/>
      <c r="H123" s="244">
        <v>11.658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212</v>
      </c>
      <c r="AU123" s="250" t="s">
        <v>83</v>
      </c>
      <c r="AV123" s="14" t="s">
        <v>83</v>
      </c>
      <c r="AW123" s="14" t="s">
        <v>33</v>
      </c>
      <c r="AX123" s="14" t="s">
        <v>72</v>
      </c>
      <c r="AY123" s="250" t="s">
        <v>126</v>
      </c>
    </row>
    <row r="124" s="14" customFormat="1">
      <c r="A124" s="14"/>
      <c r="B124" s="240"/>
      <c r="C124" s="241"/>
      <c r="D124" s="210" t="s">
        <v>212</v>
      </c>
      <c r="E124" s="242" t="s">
        <v>19</v>
      </c>
      <c r="F124" s="243" t="s">
        <v>247</v>
      </c>
      <c r="G124" s="241"/>
      <c r="H124" s="244">
        <v>-1.8180000000000001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212</v>
      </c>
      <c r="AU124" s="250" t="s">
        <v>83</v>
      </c>
      <c r="AV124" s="14" t="s">
        <v>83</v>
      </c>
      <c r="AW124" s="14" t="s">
        <v>33</v>
      </c>
      <c r="AX124" s="14" t="s">
        <v>72</v>
      </c>
      <c r="AY124" s="250" t="s">
        <v>126</v>
      </c>
    </row>
    <row r="125" s="15" customFormat="1">
      <c r="A125" s="15"/>
      <c r="B125" s="261"/>
      <c r="C125" s="262"/>
      <c r="D125" s="210" t="s">
        <v>212</v>
      </c>
      <c r="E125" s="263" t="s">
        <v>19</v>
      </c>
      <c r="F125" s="264" t="s">
        <v>248</v>
      </c>
      <c r="G125" s="262"/>
      <c r="H125" s="265">
        <v>9.8399999999999999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1" t="s">
        <v>212</v>
      </c>
      <c r="AU125" s="271" t="s">
        <v>83</v>
      </c>
      <c r="AV125" s="15" t="s">
        <v>125</v>
      </c>
      <c r="AW125" s="15" t="s">
        <v>33</v>
      </c>
      <c r="AX125" s="15" t="s">
        <v>80</v>
      </c>
      <c r="AY125" s="271" t="s">
        <v>126</v>
      </c>
    </row>
    <row r="126" s="11" customFormat="1" ht="22.8" customHeight="1">
      <c r="A126" s="11"/>
      <c r="B126" s="183"/>
      <c r="C126" s="184"/>
      <c r="D126" s="185" t="s">
        <v>71</v>
      </c>
      <c r="E126" s="226" t="s">
        <v>151</v>
      </c>
      <c r="F126" s="226" t="s">
        <v>249</v>
      </c>
      <c r="G126" s="184"/>
      <c r="H126" s="184"/>
      <c r="I126" s="187"/>
      <c r="J126" s="227">
        <f>BK126</f>
        <v>0</v>
      </c>
      <c r="K126" s="184"/>
      <c r="L126" s="189"/>
      <c r="M126" s="190"/>
      <c r="N126" s="191"/>
      <c r="O126" s="191"/>
      <c r="P126" s="192">
        <f>SUM(P127:P207)</f>
        <v>0</v>
      </c>
      <c r="Q126" s="191"/>
      <c r="R126" s="192">
        <f>SUM(R127:R207)</f>
        <v>6.6389059000000001</v>
      </c>
      <c r="S126" s="191"/>
      <c r="T126" s="193">
        <f>SUM(T127:T207)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194" t="s">
        <v>80</v>
      </c>
      <c r="AT126" s="195" t="s">
        <v>71</v>
      </c>
      <c r="AU126" s="195" t="s">
        <v>80</v>
      </c>
      <c r="AY126" s="194" t="s">
        <v>126</v>
      </c>
      <c r="BK126" s="196">
        <f>SUM(BK127:BK207)</f>
        <v>0</v>
      </c>
    </row>
    <row r="127" s="2" customFormat="1" ht="24.15" customHeight="1">
      <c r="A127" s="39"/>
      <c r="B127" s="40"/>
      <c r="C127" s="197" t="s">
        <v>155</v>
      </c>
      <c r="D127" s="197" t="s">
        <v>127</v>
      </c>
      <c r="E127" s="198" t="s">
        <v>250</v>
      </c>
      <c r="F127" s="199" t="s">
        <v>251</v>
      </c>
      <c r="G127" s="200" t="s">
        <v>229</v>
      </c>
      <c r="H127" s="201">
        <v>4.8700000000000001</v>
      </c>
      <c r="I127" s="202"/>
      <c r="J127" s="203">
        <f>ROUND(I127*H127,2)</f>
        <v>0</v>
      </c>
      <c r="K127" s="199" t="s">
        <v>172</v>
      </c>
      <c r="L127" s="45"/>
      <c r="M127" s="204" t="s">
        <v>19</v>
      </c>
      <c r="N127" s="205" t="s">
        <v>43</v>
      </c>
      <c r="O127" s="85"/>
      <c r="P127" s="206">
        <f>O127*H127</f>
        <v>0</v>
      </c>
      <c r="Q127" s="206">
        <v>0.00025999999999999998</v>
      </c>
      <c r="R127" s="206">
        <f>Q127*H127</f>
        <v>0.0012661999999999999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125</v>
      </c>
      <c r="AT127" s="208" t="s">
        <v>127</v>
      </c>
      <c r="AU127" s="208" t="s">
        <v>83</v>
      </c>
      <c r="AY127" s="18" t="s">
        <v>126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80</v>
      </c>
      <c r="BK127" s="209">
        <f>ROUND(I127*H127,2)</f>
        <v>0</v>
      </c>
      <c r="BL127" s="18" t="s">
        <v>125</v>
      </c>
      <c r="BM127" s="208" t="s">
        <v>252</v>
      </c>
    </row>
    <row r="128" s="2" customFormat="1">
      <c r="A128" s="39"/>
      <c r="B128" s="40"/>
      <c r="C128" s="41"/>
      <c r="D128" s="210" t="s">
        <v>132</v>
      </c>
      <c r="E128" s="41"/>
      <c r="F128" s="211" t="s">
        <v>253</v>
      </c>
      <c r="G128" s="41"/>
      <c r="H128" s="41"/>
      <c r="I128" s="212"/>
      <c r="J128" s="41"/>
      <c r="K128" s="41"/>
      <c r="L128" s="45"/>
      <c r="M128" s="213"/>
      <c r="N128" s="21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132</v>
      </c>
      <c r="AU128" s="18" t="s">
        <v>83</v>
      </c>
    </row>
    <row r="129" s="2" customFormat="1">
      <c r="A129" s="39"/>
      <c r="B129" s="40"/>
      <c r="C129" s="41"/>
      <c r="D129" s="228" t="s">
        <v>175</v>
      </c>
      <c r="E129" s="41"/>
      <c r="F129" s="229" t="s">
        <v>254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175</v>
      </c>
      <c r="AU129" s="18" t="s">
        <v>83</v>
      </c>
    </row>
    <row r="130" s="13" customFormat="1">
      <c r="A130" s="13"/>
      <c r="B130" s="230"/>
      <c r="C130" s="231"/>
      <c r="D130" s="210" t="s">
        <v>212</v>
      </c>
      <c r="E130" s="232" t="s">
        <v>19</v>
      </c>
      <c r="F130" s="233" t="s">
        <v>220</v>
      </c>
      <c r="G130" s="231"/>
      <c r="H130" s="232" t="s">
        <v>19</v>
      </c>
      <c r="I130" s="234"/>
      <c r="J130" s="231"/>
      <c r="K130" s="231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212</v>
      </c>
      <c r="AU130" s="239" t="s">
        <v>83</v>
      </c>
      <c r="AV130" s="13" t="s">
        <v>80</v>
      </c>
      <c r="AW130" s="13" t="s">
        <v>33</v>
      </c>
      <c r="AX130" s="13" t="s">
        <v>72</v>
      </c>
      <c r="AY130" s="239" t="s">
        <v>126</v>
      </c>
    </row>
    <row r="131" s="13" customFormat="1">
      <c r="A131" s="13"/>
      <c r="B131" s="230"/>
      <c r="C131" s="231"/>
      <c r="D131" s="210" t="s">
        <v>212</v>
      </c>
      <c r="E131" s="232" t="s">
        <v>19</v>
      </c>
      <c r="F131" s="233" t="s">
        <v>255</v>
      </c>
      <c r="G131" s="231"/>
      <c r="H131" s="232" t="s">
        <v>19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212</v>
      </c>
      <c r="AU131" s="239" t="s">
        <v>83</v>
      </c>
      <c r="AV131" s="13" t="s">
        <v>80</v>
      </c>
      <c r="AW131" s="13" t="s">
        <v>33</v>
      </c>
      <c r="AX131" s="13" t="s">
        <v>72</v>
      </c>
      <c r="AY131" s="239" t="s">
        <v>126</v>
      </c>
    </row>
    <row r="132" s="14" customFormat="1">
      <c r="A132" s="14"/>
      <c r="B132" s="240"/>
      <c r="C132" s="241"/>
      <c r="D132" s="210" t="s">
        <v>212</v>
      </c>
      <c r="E132" s="242" t="s">
        <v>19</v>
      </c>
      <c r="F132" s="243" t="s">
        <v>256</v>
      </c>
      <c r="G132" s="241"/>
      <c r="H132" s="244">
        <v>1.1699999999999999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212</v>
      </c>
      <c r="AU132" s="250" t="s">
        <v>83</v>
      </c>
      <c r="AV132" s="14" t="s">
        <v>83</v>
      </c>
      <c r="AW132" s="14" t="s">
        <v>33</v>
      </c>
      <c r="AX132" s="14" t="s">
        <v>72</v>
      </c>
      <c r="AY132" s="250" t="s">
        <v>126</v>
      </c>
    </row>
    <row r="133" s="14" customFormat="1">
      <c r="A133" s="14"/>
      <c r="B133" s="240"/>
      <c r="C133" s="241"/>
      <c r="D133" s="210" t="s">
        <v>212</v>
      </c>
      <c r="E133" s="242" t="s">
        <v>19</v>
      </c>
      <c r="F133" s="243" t="s">
        <v>257</v>
      </c>
      <c r="G133" s="241"/>
      <c r="H133" s="244">
        <v>3.7000000000000002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212</v>
      </c>
      <c r="AU133" s="250" t="s">
        <v>83</v>
      </c>
      <c r="AV133" s="14" t="s">
        <v>83</v>
      </c>
      <c r="AW133" s="14" t="s">
        <v>33</v>
      </c>
      <c r="AX133" s="14" t="s">
        <v>72</v>
      </c>
      <c r="AY133" s="250" t="s">
        <v>126</v>
      </c>
    </row>
    <row r="134" s="15" customFormat="1">
      <c r="A134" s="15"/>
      <c r="B134" s="261"/>
      <c r="C134" s="262"/>
      <c r="D134" s="210" t="s">
        <v>212</v>
      </c>
      <c r="E134" s="263" t="s">
        <v>19</v>
      </c>
      <c r="F134" s="264" t="s">
        <v>248</v>
      </c>
      <c r="G134" s="262"/>
      <c r="H134" s="265">
        <v>4.8700000000000001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212</v>
      </c>
      <c r="AU134" s="271" t="s">
        <v>83</v>
      </c>
      <c r="AV134" s="15" t="s">
        <v>125</v>
      </c>
      <c r="AW134" s="15" t="s">
        <v>33</v>
      </c>
      <c r="AX134" s="15" t="s">
        <v>80</v>
      </c>
      <c r="AY134" s="271" t="s">
        <v>126</v>
      </c>
    </row>
    <row r="135" s="2" customFormat="1" ht="24.15" customHeight="1">
      <c r="A135" s="39"/>
      <c r="B135" s="40"/>
      <c r="C135" s="197" t="s">
        <v>159</v>
      </c>
      <c r="D135" s="197" t="s">
        <v>127</v>
      </c>
      <c r="E135" s="198" t="s">
        <v>258</v>
      </c>
      <c r="F135" s="199" t="s">
        <v>259</v>
      </c>
      <c r="G135" s="200" t="s">
        <v>229</v>
      </c>
      <c r="H135" s="201">
        <v>4.8700000000000001</v>
      </c>
      <c r="I135" s="202"/>
      <c r="J135" s="203">
        <f>ROUND(I135*H135,2)</f>
        <v>0</v>
      </c>
      <c r="K135" s="199" t="s">
        <v>172</v>
      </c>
      <c r="L135" s="45"/>
      <c r="M135" s="204" t="s">
        <v>19</v>
      </c>
      <c r="N135" s="205" t="s">
        <v>43</v>
      </c>
      <c r="O135" s="85"/>
      <c r="P135" s="206">
        <f>O135*H135</f>
        <v>0</v>
      </c>
      <c r="Q135" s="206">
        <v>0.015400000000000001</v>
      </c>
      <c r="R135" s="206">
        <f>Q135*H135</f>
        <v>0.074998000000000009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125</v>
      </c>
      <c r="AT135" s="208" t="s">
        <v>127</v>
      </c>
      <c r="AU135" s="208" t="s">
        <v>83</v>
      </c>
      <c r="AY135" s="18" t="s">
        <v>126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80</v>
      </c>
      <c r="BK135" s="209">
        <f>ROUND(I135*H135,2)</f>
        <v>0</v>
      </c>
      <c r="BL135" s="18" t="s">
        <v>125</v>
      </c>
      <c r="BM135" s="208" t="s">
        <v>260</v>
      </c>
    </row>
    <row r="136" s="2" customFormat="1">
      <c r="A136" s="39"/>
      <c r="B136" s="40"/>
      <c r="C136" s="41"/>
      <c r="D136" s="210" t="s">
        <v>132</v>
      </c>
      <c r="E136" s="41"/>
      <c r="F136" s="211" t="s">
        <v>261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132</v>
      </c>
      <c r="AU136" s="18" t="s">
        <v>83</v>
      </c>
    </row>
    <row r="137" s="2" customFormat="1">
      <c r="A137" s="39"/>
      <c r="B137" s="40"/>
      <c r="C137" s="41"/>
      <c r="D137" s="228" t="s">
        <v>175</v>
      </c>
      <c r="E137" s="41"/>
      <c r="F137" s="229" t="s">
        <v>262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175</v>
      </c>
      <c r="AU137" s="18" t="s">
        <v>83</v>
      </c>
    </row>
    <row r="138" s="13" customFormat="1">
      <c r="A138" s="13"/>
      <c r="B138" s="230"/>
      <c r="C138" s="231"/>
      <c r="D138" s="210" t="s">
        <v>212</v>
      </c>
      <c r="E138" s="232" t="s">
        <v>19</v>
      </c>
      <c r="F138" s="233" t="s">
        <v>220</v>
      </c>
      <c r="G138" s="231"/>
      <c r="H138" s="232" t="s">
        <v>19</v>
      </c>
      <c r="I138" s="234"/>
      <c r="J138" s="231"/>
      <c r="K138" s="231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212</v>
      </c>
      <c r="AU138" s="239" t="s">
        <v>83</v>
      </c>
      <c r="AV138" s="13" t="s">
        <v>80</v>
      </c>
      <c r="AW138" s="13" t="s">
        <v>33</v>
      </c>
      <c r="AX138" s="13" t="s">
        <v>72</v>
      </c>
      <c r="AY138" s="239" t="s">
        <v>126</v>
      </c>
    </row>
    <row r="139" s="13" customFormat="1">
      <c r="A139" s="13"/>
      <c r="B139" s="230"/>
      <c r="C139" s="231"/>
      <c r="D139" s="210" t="s">
        <v>212</v>
      </c>
      <c r="E139" s="232" t="s">
        <v>19</v>
      </c>
      <c r="F139" s="233" t="s">
        <v>255</v>
      </c>
      <c r="G139" s="231"/>
      <c r="H139" s="232" t="s">
        <v>19</v>
      </c>
      <c r="I139" s="234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212</v>
      </c>
      <c r="AU139" s="239" t="s">
        <v>83</v>
      </c>
      <c r="AV139" s="13" t="s">
        <v>80</v>
      </c>
      <c r="AW139" s="13" t="s">
        <v>33</v>
      </c>
      <c r="AX139" s="13" t="s">
        <v>72</v>
      </c>
      <c r="AY139" s="239" t="s">
        <v>126</v>
      </c>
    </row>
    <row r="140" s="14" customFormat="1">
      <c r="A140" s="14"/>
      <c r="B140" s="240"/>
      <c r="C140" s="241"/>
      <c r="D140" s="210" t="s">
        <v>212</v>
      </c>
      <c r="E140" s="242" t="s">
        <v>19</v>
      </c>
      <c r="F140" s="243" t="s">
        <v>256</v>
      </c>
      <c r="G140" s="241"/>
      <c r="H140" s="244">
        <v>1.1699999999999999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212</v>
      </c>
      <c r="AU140" s="250" t="s">
        <v>83</v>
      </c>
      <c r="AV140" s="14" t="s">
        <v>83</v>
      </c>
      <c r="AW140" s="14" t="s">
        <v>33</v>
      </c>
      <c r="AX140" s="14" t="s">
        <v>72</v>
      </c>
      <c r="AY140" s="250" t="s">
        <v>126</v>
      </c>
    </row>
    <row r="141" s="14" customFormat="1">
      <c r="A141" s="14"/>
      <c r="B141" s="240"/>
      <c r="C141" s="241"/>
      <c r="D141" s="210" t="s">
        <v>212</v>
      </c>
      <c r="E141" s="242" t="s">
        <v>19</v>
      </c>
      <c r="F141" s="243" t="s">
        <v>257</v>
      </c>
      <c r="G141" s="241"/>
      <c r="H141" s="244">
        <v>3.7000000000000002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212</v>
      </c>
      <c r="AU141" s="250" t="s">
        <v>83</v>
      </c>
      <c r="AV141" s="14" t="s">
        <v>83</v>
      </c>
      <c r="AW141" s="14" t="s">
        <v>33</v>
      </c>
      <c r="AX141" s="14" t="s">
        <v>72</v>
      </c>
      <c r="AY141" s="250" t="s">
        <v>126</v>
      </c>
    </row>
    <row r="142" s="15" customFormat="1">
      <c r="A142" s="15"/>
      <c r="B142" s="261"/>
      <c r="C142" s="262"/>
      <c r="D142" s="210" t="s">
        <v>212</v>
      </c>
      <c r="E142" s="263" t="s">
        <v>19</v>
      </c>
      <c r="F142" s="264" t="s">
        <v>248</v>
      </c>
      <c r="G142" s="262"/>
      <c r="H142" s="265">
        <v>4.8700000000000001</v>
      </c>
      <c r="I142" s="266"/>
      <c r="J142" s="262"/>
      <c r="K142" s="262"/>
      <c r="L142" s="267"/>
      <c r="M142" s="268"/>
      <c r="N142" s="269"/>
      <c r="O142" s="269"/>
      <c r="P142" s="269"/>
      <c r="Q142" s="269"/>
      <c r="R142" s="269"/>
      <c r="S142" s="269"/>
      <c r="T142" s="27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1" t="s">
        <v>212</v>
      </c>
      <c r="AU142" s="271" t="s">
        <v>83</v>
      </c>
      <c r="AV142" s="15" t="s">
        <v>125</v>
      </c>
      <c r="AW142" s="15" t="s">
        <v>33</v>
      </c>
      <c r="AX142" s="15" t="s">
        <v>80</v>
      </c>
      <c r="AY142" s="271" t="s">
        <v>126</v>
      </c>
    </row>
    <row r="143" s="2" customFormat="1" ht="37.8" customHeight="1">
      <c r="A143" s="39"/>
      <c r="B143" s="40"/>
      <c r="C143" s="197" t="s">
        <v>263</v>
      </c>
      <c r="D143" s="197" t="s">
        <v>127</v>
      </c>
      <c r="E143" s="198" t="s">
        <v>264</v>
      </c>
      <c r="F143" s="199" t="s">
        <v>265</v>
      </c>
      <c r="G143" s="200" t="s">
        <v>229</v>
      </c>
      <c r="H143" s="201">
        <v>193.00200000000001</v>
      </c>
      <c r="I143" s="202"/>
      <c r="J143" s="203">
        <f>ROUND(I143*H143,2)</f>
        <v>0</v>
      </c>
      <c r="K143" s="199" t="s">
        <v>172</v>
      </c>
      <c r="L143" s="45"/>
      <c r="M143" s="204" t="s">
        <v>19</v>
      </c>
      <c r="N143" s="205" t="s">
        <v>43</v>
      </c>
      <c r="O143" s="85"/>
      <c r="P143" s="206">
        <f>O143*H143</f>
        <v>0</v>
      </c>
      <c r="Q143" s="206">
        <v>0.030300000000000001</v>
      </c>
      <c r="R143" s="206">
        <f>Q143*H143</f>
        <v>5.8479606000000004</v>
      </c>
      <c r="S143" s="206">
        <v>0</v>
      </c>
      <c r="T143" s="20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125</v>
      </c>
      <c r="AT143" s="208" t="s">
        <v>127</v>
      </c>
      <c r="AU143" s="208" t="s">
        <v>83</v>
      </c>
      <c r="AY143" s="18" t="s">
        <v>126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80</v>
      </c>
      <c r="BK143" s="209">
        <f>ROUND(I143*H143,2)</f>
        <v>0</v>
      </c>
      <c r="BL143" s="18" t="s">
        <v>125</v>
      </c>
      <c r="BM143" s="208" t="s">
        <v>266</v>
      </c>
    </row>
    <row r="144" s="2" customFormat="1">
      <c r="A144" s="39"/>
      <c r="B144" s="40"/>
      <c r="C144" s="41"/>
      <c r="D144" s="210" t="s">
        <v>132</v>
      </c>
      <c r="E144" s="41"/>
      <c r="F144" s="211" t="s">
        <v>267</v>
      </c>
      <c r="G144" s="41"/>
      <c r="H144" s="41"/>
      <c r="I144" s="212"/>
      <c r="J144" s="41"/>
      <c r="K144" s="41"/>
      <c r="L144" s="45"/>
      <c r="M144" s="213"/>
      <c r="N144" s="21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132</v>
      </c>
      <c r="AU144" s="18" t="s">
        <v>83</v>
      </c>
    </row>
    <row r="145" s="2" customFormat="1">
      <c r="A145" s="39"/>
      <c r="B145" s="40"/>
      <c r="C145" s="41"/>
      <c r="D145" s="228" t="s">
        <v>175</v>
      </c>
      <c r="E145" s="41"/>
      <c r="F145" s="229" t="s">
        <v>268</v>
      </c>
      <c r="G145" s="41"/>
      <c r="H145" s="41"/>
      <c r="I145" s="212"/>
      <c r="J145" s="41"/>
      <c r="K145" s="41"/>
      <c r="L145" s="45"/>
      <c r="M145" s="213"/>
      <c r="N145" s="21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175</v>
      </c>
      <c r="AU145" s="18" t="s">
        <v>83</v>
      </c>
    </row>
    <row r="146" s="13" customFormat="1">
      <c r="A146" s="13"/>
      <c r="B146" s="230"/>
      <c r="C146" s="231"/>
      <c r="D146" s="210" t="s">
        <v>212</v>
      </c>
      <c r="E146" s="232" t="s">
        <v>19</v>
      </c>
      <c r="F146" s="233" t="s">
        <v>269</v>
      </c>
      <c r="G146" s="231"/>
      <c r="H146" s="232" t="s">
        <v>19</v>
      </c>
      <c r="I146" s="234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212</v>
      </c>
      <c r="AU146" s="239" t="s">
        <v>83</v>
      </c>
      <c r="AV146" s="13" t="s">
        <v>80</v>
      </c>
      <c r="AW146" s="13" t="s">
        <v>33</v>
      </c>
      <c r="AX146" s="13" t="s">
        <v>72</v>
      </c>
      <c r="AY146" s="239" t="s">
        <v>126</v>
      </c>
    </row>
    <row r="147" s="13" customFormat="1">
      <c r="A147" s="13"/>
      <c r="B147" s="230"/>
      <c r="C147" s="231"/>
      <c r="D147" s="210" t="s">
        <v>212</v>
      </c>
      <c r="E147" s="232" t="s">
        <v>19</v>
      </c>
      <c r="F147" s="233" t="s">
        <v>270</v>
      </c>
      <c r="G147" s="231"/>
      <c r="H147" s="232" t="s">
        <v>19</v>
      </c>
      <c r="I147" s="234"/>
      <c r="J147" s="231"/>
      <c r="K147" s="231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212</v>
      </c>
      <c r="AU147" s="239" t="s">
        <v>83</v>
      </c>
      <c r="AV147" s="13" t="s">
        <v>80</v>
      </c>
      <c r="AW147" s="13" t="s">
        <v>33</v>
      </c>
      <c r="AX147" s="13" t="s">
        <v>72</v>
      </c>
      <c r="AY147" s="239" t="s">
        <v>126</v>
      </c>
    </row>
    <row r="148" s="14" customFormat="1">
      <c r="A148" s="14"/>
      <c r="B148" s="240"/>
      <c r="C148" s="241"/>
      <c r="D148" s="210" t="s">
        <v>212</v>
      </c>
      <c r="E148" s="242" t="s">
        <v>19</v>
      </c>
      <c r="F148" s="243" t="s">
        <v>271</v>
      </c>
      <c r="G148" s="241"/>
      <c r="H148" s="244">
        <v>25.728000000000002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212</v>
      </c>
      <c r="AU148" s="250" t="s">
        <v>83</v>
      </c>
      <c r="AV148" s="14" t="s">
        <v>83</v>
      </c>
      <c r="AW148" s="14" t="s">
        <v>33</v>
      </c>
      <c r="AX148" s="14" t="s">
        <v>72</v>
      </c>
      <c r="AY148" s="250" t="s">
        <v>126</v>
      </c>
    </row>
    <row r="149" s="14" customFormat="1">
      <c r="A149" s="14"/>
      <c r="B149" s="240"/>
      <c r="C149" s="241"/>
      <c r="D149" s="210" t="s">
        <v>212</v>
      </c>
      <c r="E149" s="242" t="s">
        <v>19</v>
      </c>
      <c r="F149" s="243" t="s">
        <v>272</v>
      </c>
      <c r="G149" s="241"/>
      <c r="H149" s="244">
        <v>-3.5350000000000001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212</v>
      </c>
      <c r="AU149" s="250" t="s">
        <v>83</v>
      </c>
      <c r="AV149" s="14" t="s">
        <v>83</v>
      </c>
      <c r="AW149" s="14" t="s">
        <v>33</v>
      </c>
      <c r="AX149" s="14" t="s">
        <v>72</v>
      </c>
      <c r="AY149" s="250" t="s">
        <v>126</v>
      </c>
    </row>
    <row r="150" s="14" customFormat="1">
      <c r="A150" s="14"/>
      <c r="B150" s="240"/>
      <c r="C150" s="241"/>
      <c r="D150" s="210" t="s">
        <v>212</v>
      </c>
      <c r="E150" s="242" t="s">
        <v>19</v>
      </c>
      <c r="F150" s="243" t="s">
        <v>273</v>
      </c>
      <c r="G150" s="241"/>
      <c r="H150" s="244">
        <v>-3.9750000000000001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212</v>
      </c>
      <c r="AU150" s="250" t="s">
        <v>83</v>
      </c>
      <c r="AV150" s="14" t="s">
        <v>83</v>
      </c>
      <c r="AW150" s="14" t="s">
        <v>33</v>
      </c>
      <c r="AX150" s="14" t="s">
        <v>72</v>
      </c>
      <c r="AY150" s="250" t="s">
        <v>126</v>
      </c>
    </row>
    <row r="151" s="13" customFormat="1">
      <c r="A151" s="13"/>
      <c r="B151" s="230"/>
      <c r="C151" s="231"/>
      <c r="D151" s="210" t="s">
        <v>212</v>
      </c>
      <c r="E151" s="232" t="s">
        <v>19</v>
      </c>
      <c r="F151" s="233" t="s">
        <v>274</v>
      </c>
      <c r="G151" s="231"/>
      <c r="H151" s="232" t="s">
        <v>19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212</v>
      </c>
      <c r="AU151" s="239" t="s">
        <v>83</v>
      </c>
      <c r="AV151" s="13" t="s">
        <v>80</v>
      </c>
      <c r="AW151" s="13" t="s">
        <v>33</v>
      </c>
      <c r="AX151" s="13" t="s">
        <v>72</v>
      </c>
      <c r="AY151" s="239" t="s">
        <v>126</v>
      </c>
    </row>
    <row r="152" s="13" customFormat="1">
      <c r="A152" s="13"/>
      <c r="B152" s="230"/>
      <c r="C152" s="231"/>
      <c r="D152" s="210" t="s">
        <v>212</v>
      </c>
      <c r="E152" s="232" t="s">
        <v>19</v>
      </c>
      <c r="F152" s="233" t="s">
        <v>270</v>
      </c>
      <c r="G152" s="231"/>
      <c r="H152" s="232" t="s">
        <v>19</v>
      </c>
      <c r="I152" s="234"/>
      <c r="J152" s="231"/>
      <c r="K152" s="231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212</v>
      </c>
      <c r="AU152" s="239" t="s">
        <v>83</v>
      </c>
      <c r="AV152" s="13" t="s">
        <v>80</v>
      </c>
      <c r="AW152" s="13" t="s">
        <v>33</v>
      </c>
      <c r="AX152" s="13" t="s">
        <v>72</v>
      </c>
      <c r="AY152" s="239" t="s">
        <v>126</v>
      </c>
    </row>
    <row r="153" s="14" customFormat="1">
      <c r="A153" s="14"/>
      <c r="B153" s="240"/>
      <c r="C153" s="241"/>
      <c r="D153" s="210" t="s">
        <v>212</v>
      </c>
      <c r="E153" s="242" t="s">
        <v>19</v>
      </c>
      <c r="F153" s="243" t="s">
        <v>275</v>
      </c>
      <c r="G153" s="241"/>
      <c r="H153" s="244">
        <v>62.310000000000002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212</v>
      </c>
      <c r="AU153" s="250" t="s">
        <v>83</v>
      </c>
      <c r="AV153" s="14" t="s">
        <v>83</v>
      </c>
      <c r="AW153" s="14" t="s">
        <v>33</v>
      </c>
      <c r="AX153" s="14" t="s">
        <v>72</v>
      </c>
      <c r="AY153" s="250" t="s">
        <v>126</v>
      </c>
    </row>
    <row r="154" s="14" customFormat="1">
      <c r="A154" s="14"/>
      <c r="B154" s="240"/>
      <c r="C154" s="241"/>
      <c r="D154" s="210" t="s">
        <v>212</v>
      </c>
      <c r="E154" s="242" t="s">
        <v>19</v>
      </c>
      <c r="F154" s="243" t="s">
        <v>276</v>
      </c>
      <c r="G154" s="241"/>
      <c r="H154" s="244">
        <v>-3.294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212</v>
      </c>
      <c r="AU154" s="250" t="s">
        <v>83</v>
      </c>
      <c r="AV154" s="14" t="s">
        <v>83</v>
      </c>
      <c r="AW154" s="14" t="s">
        <v>33</v>
      </c>
      <c r="AX154" s="14" t="s">
        <v>72</v>
      </c>
      <c r="AY154" s="250" t="s">
        <v>126</v>
      </c>
    </row>
    <row r="155" s="14" customFormat="1">
      <c r="A155" s="14"/>
      <c r="B155" s="240"/>
      <c r="C155" s="241"/>
      <c r="D155" s="210" t="s">
        <v>212</v>
      </c>
      <c r="E155" s="242" t="s">
        <v>19</v>
      </c>
      <c r="F155" s="243" t="s">
        <v>277</v>
      </c>
      <c r="G155" s="241"/>
      <c r="H155" s="244">
        <v>2.6099999999999999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212</v>
      </c>
      <c r="AU155" s="250" t="s">
        <v>83</v>
      </c>
      <c r="AV155" s="14" t="s">
        <v>83</v>
      </c>
      <c r="AW155" s="14" t="s">
        <v>33</v>
      </c>
      <c r="AX155" s="14" t="s">
        <v>72</v>
      </c>
      <c r="AY155" s="250" t="s">
        <v>126</v>
      </c>
    </row>
    <row r="156" s="14" customFormat="1">
      <c r="A156" s="14"/>
      <c r="B156" s="240"/>
      <c r="C156" s="241"/>
      <c r="D156" s="210" t="s">
        <v>212</v>
      </c>
      <c r="E156" s="242" t="s">
        <v>19</v>
      </c>
      <c r="F156" s="243" t="s">
        <v>247</v>
      </c>
      <c r="G156" s="241"/>
      <c r="H156" s="244">
        <v>-1.8180000000000001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212</v>
      </c>
      <c r="AU156" s="250" t="s">
        <v>83</v>
      </c>
      <c r="AV156" s="14" t="s">
        <v>83</v>
      </c>
      <c r="AW156" s="14" t="s">
        <v>33</v>
      </c>
      <c r="AX156" s="14" t="s">
        <v>72</v>
      </c>
      <c r="AY156" s="250" t="s">
        <v>126</v>
      </c>
    </row>
    <row r="157" s="14" customFormat="1">
      <c r="A157" s="14"/>
      <c r="B157" s="240"/>
      <c r="C157" s="241"/>
      <c r="D157" s="210" t="s">
        <v>212</v>
      </c>
      <c r="E157" s="242" t="s">
        <v>19</v>
      </c>
      <c r="F157" s="243" t="s">
        <v>278</v>
      </c>
      <c r="G157" s="241"/>
      <c r="H157" s="244">
        <v>-2.02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212</v>
      </c>
      <c r="AU157" s="250" t="s">
        <v>83</v>
      </c>
      <c r="AV157" s="14" t="s">
        <v>83</v>
      </c>
      <c r="AW157" s="14" t="s">
        <v>33</v>
      </c>
      <c r="AX157" s="14" t="s">
        <v>72</v>
      </c>
      <c r="AY157" s="250" t="s">
        <v>126</v>
      </c>
    </row>
    <row r="158" s="14" customFormat="1">
      <c r="A158" s="14"/>
      <c r="B158" s="240"/>
      <c r="C158" s="241"/>
      <c r="D158" s="210" t="s">
        <v>212</v>
      </c>
      <c r="E158" s="242" t="s">
        <v>19</v>
      </c>
      <c r="F158" s="243" t="s">
        <v>279</v>
      </c>
      <c r="G158" s="241"/>
      <c r="H158" s="244">
        <v>-5.0330000000000004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212</v>
      </c>
      <c r="AU158" s="250" t="s">
        <v>83</v>
      </c>
      <c r="AV158" s="14" t="s">
        <v>83</v>
      </c>
      <c r="AW158" s="14" t="s">
        <v>33</v>
      </c>
      <c r="AX158" s="14" t="s">
        <v>72</v>
      </c>
      <c r="AY158" s="250" t="s">
        <v>126</v>
      </c>
    </row>
    <row r="159" s="13" customFormat="1">
      <c r="A159" s="13"/>
      <c r="B159" s="230"/>
      <c r="C159" s="231"/>
      <c r="D159" s="210" t="s">
        <v>212</v>
      </c>
      <c r="E159" s="232" t="s">
        <v>19</v>
      </c>
      <c r="F159" s="233" t="s">
        <v>280</v>
      </c>
      <c r="G159" s="231"/>
      <c r="H159" s="232" t="s">
        <v>19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212</v>
      </c>
      <c r="AU159" s="239" t="s">
        <v>83</v>
      </c>
      <c r="AV159" s="13" t="s">
        <v>80</v>
      </c>
      <c r="AW159" s="13" t="s">
        <v>33</v>
      </c>
      <c r="AX159" s="13" t="s">
        <v>72</v>
      </c>
      <c r="AY159" s="239" t="s">
        <v>126</v>
      </c>
    </row>
    <row r="160" s="13" customFormat="1">
      <c r="A160" s="13"/>
      <c r="B160" s="230"/>
      <c r="C160" s="231"/>
      <c r="D160" s="210" t="s">
        <v>212</v>
      </c>
      <c r="E160" s="232" t="s">
        <v>19</v>
      </c>
      <c r="F160" s="233" t="s">
        <v>270</v>
      </c>
      <c r="G160" s="231"/>
      <c r="H160" s="232" t="s">
        <v>19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212</v>
      </c>
      <c r="AU160" s="239" t="s">
        <v>83</v>
      </c>
      <c r="AV160" s="13" t="s">
        <v>80</v>
      </c>
      <c r="AW160" s="13" t="s">
        <v>33</v>
      </c>
      <c r="AX160" s="13" t="s">
        <v>72</v>
      </c>
      <c r="AY160" s="239" t="s">
        <v>126</v>
      </c>
    </row>
    <row r="161" s="14" customFormat="1">
      <c r="A161" s="14"/>
      <c r="B161" s="240"/>
      <c r="C161" s="241"/>
      <c r="D161" s="210" t="s">
        <v>212</v>
      </c>
      <c r="E161" s="242" t="s">
        <v>19</v>
      </c>
      <c r="F161" s="243" t="s">
        <v>281</v>
      </c>
      <c r="G161" s="241"/>
      <c r="H161" s="244">
        <v>34.773000000000003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212</v>
      </c>
      <c r="AU161" s="250" t="s">
        <v>83</v>
      </c>
      <c r="AV161" s="14" t="s">
        <v>83</v>
      </c>
      <c r="AW161" s="14" t="s">
        <v>33</v>
      </c>
      <c r="AX161" s="14" t="s">
        <v>72</v>
      </c>
      <c r="AY161" s="250" t="s">
        <v>126</v>
      </c>
    </row>
    <row r="162" s="14" customFormat="1">
      <c r="A162" s="14"/>
      <c r="B162" s="240"/>
      <c r="C162" s="241"/>
      <c r="D162" s="210" t="s">
        <v>212</v>
      </c>
      <c r="E162" s="242" t="s">
        <v>19</v>
      </c>
      <c r="F162" s="243" t="s">
        <v>282</v>
      </c>
      <c r="G162" s="241"/>
      <c r="H162" s="244">
        <v>-4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212</v>
      </c>
      <c r="AU162" s="250" t="s">
        <v>83</v>
      </c>
      <c r="AV162" s="14" t="s">
        <v>83</v>
      </c>
      <c r="AW162" s="14" t="s">
        <v>33</v>
      </c>
      <c r="AX162" s="14" t="s">
        <v>72</v>
      </c>
      <c r="AY162" s="250" t="s">
        <v>126</v>
      </c>
    </row>
    <row r="163" s="14" customFormat="1">
      <c r="A163" s="14"/>
      <c r="B163" s="240"/>
      <c r="C163" s="241"/>
      <c r="D163" s="210" t="s">
        <v>212</v>
      </c>
      <c r="E163" s="242" t="s">
        <v>19</v>
      </c>
      <c r="F163" s="243" t="s">
        <v>283</v>
      </c>
      <c r="G163" s="241"/>
      <c r="H163" s="244">
        <v>5.0999999999999996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212</v>
      </c>
      <c r="AU163" s="250" t="s">
        <v>83</v>
      </c>
      <c r="AV163" s="14" t="s">
        <v>83</v>
      </c>
      <c r="AW163" s="14" t="s">
        <v>33</v>
      </c>
      <c r="AX163" s="14" t="s">
        <v>72</v>
      </c>
      <c r="AY163" s="250" t="s">
        <v>126</v>
      </c>
    </row>
    <row r="164" s="14" customFormat="1">
      <c r="A164" s="14"/>
      <c r="B164" s="240"/>
      <c r="C164" s="241"/>
      <c r="D164" s="210" t="s">
        <v>212</v>
      </c>
      <c r="E164" s="242" t="s">
        <v>19</v>
      </c>
      <c r="F164" s="243" t="s">
        <v>284</v>
      </c>
      <c r="G164" s="241"/>
      <c r="H164" s="244">
        <v>-2.25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212</v>
      </c>
      <c r="AU164" s="250" t="s">
        <v>83</v>
      </c>
      <c r="AV164" s="14" t="s">
        <v>83</v>
      </c>
      <c r="AW164" s="14" t="s">
        <v>33</v>
      </c>
      <c r="AX164" s="14" t="s">
        <v>72</v>
      </c>
      <c r="AY164" s="250" t="s">
        <v>126</v>
      </c>
    </row>
    <row r="165" s="14" customFormat="1">
      <c r="A165" s="14"/>
      <c r="B165" s="240"/>
      <c r="C165" s="241"/>
      <c r="D165" s="210" t="s">
        <v>212</v>
      </c>
      <c r="E165" s="242" t="s">
        <v>19</v>
      </c>
      <c r="F165" s="243" t="s">
        <v>285</v>
      </c>
      <c r="G165" s="241"/>
      <c r="H165" s="244">
        <v>1.26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212</v>
      </c>
      <c r="AU165" s="250" t="s">
        <v>83</v>
      </c>
      <c r="AV165" s="14" t="s">
        <v>83</v>
      </c>
      <c r="AW165" s="14" t="s">
        <v>33</v>
      </c>
      <c r="AX165" s="14" t="s">
        <v>72</v>
      </c>
      <c r="AY165" s="250" t="s">
        <v>126</v>
      </c>
    </row>
    <row r="166" s="13" customFormat="1">
      <c r="A166" s="13"/>
      <c r="B166" s="230"/>
      <c r="C166" s="231"/>
      <c r="D166" s="210" t="s">
        <v>212</v>
      </c>
      <c r="E166" s="232" t="s">
        <v>19</v>
      </c>
      <c r="F166" s="233" t="s">
        <v>286</v>
      </c>
      <c r="G166" s="231"/>
      <c r="H166" s="232" t="s">
        <v>19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212</v>
      </c>
      <c r="AU166" s="239" t="s">
        <v>83</v>
      </c>
      <c r="AV166" s="13" t="s">
        <v>80</v>
      </c>
      <c r="AW166" s="13" t="s">
        <v>33</v>
      </c>
      <c r="AX166" s="13" t="s">
        <v>72</v>
      </c>
      <c r="AY166" s="239" t="s">
        <v>126</v>
      </c>
    </row>
    <row r="167" s="13" customFormat="1">
      <c r="A167" s="13"/>
      <c r="B167" s="230"/>
      <c r="C167" s="231"/>
      <c r="D167" s="210" t="s">
        <v>212</v>
      </c>
      <c r="E167" s="232" t="s">
        <v>19</v>
      </c>
      <c r="F167" s="233" t="s">
        <v>270</v>
      </c>
      <c r="G167" s="231"/>
      <c r="H167" s="232" t="s">
        <v>19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212</v>
      </c>
      <c r="AU167" s="239" t="s">
        <v>83</v>
      </c>
      <c r="AV167" s="13" t="s">
        <v>80</v>
      </c>
      <c r="AW167" s="13" t="s">
        <v>33</v>
      </c>
      <c r="AX167" s="13" t="s">
        <v>72</v>
      </c>
      <c r="AY167" s="239" t="s">
        <v>126</v>
      </c>
    </row>
    <row r="168" s="14" customFormat="1">
      <c r="A168" s="14"/>
      <c r="B168" s="240"/>
      <c r="C168" s="241"/>
      <c r="D168" s="210" t="s">
        <v>212</v>
      </c>
      <c r="E168" s="242" t="s">
        <v>19</v>
      </c>
      <c r="F168" s="243" t="s">
        <v>287</v>
      </c>
      <c r="G168" s="241"/>
      <c r="H168" s="244">
        <v>63.314999999999998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212</v>
      </c>
      <c r="AU168" s="250" t="s">
        <v>83</v>
      </c>
      <c r="AV168" s="14" t="s">
        <v>83</v>
      </c>
      <c r="AW168" s="14" t="s">
        <v>33</v>
      </c>
      <c r="AX168" s="14" t="s">
        <v>72</v>
      </c>
      <c r="AY168" s="250" t="s">
        <v>126</v>
      </c>
    </row>
    <row r="169" s="14" customFormat="1">
      <c r="A169" s="14"/>
      <c r="B169" s="240"/>
      <c r="C169" s="241"/>
      <c r="D169" s="210" t="s">
        <v>212</v>
      </c>
      <c r="E169" s="242" t="s">
        <v>19</v>
      </c>
      <c r="F169" s="243" t="s">
        <v>282</v>
      </c>
      <c r="G169" s="241"/>
      <c r="H169" s="244">
        <v>-4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212</v>
      </c>
      <c r="AU169" s="250" t="s">
        <v>83</v>
      </c>
      <c r="AV169" s="14" t="s">
        <v>83</v>
      </c>
      <c r="AW169" s="14" t="s">
        <v>33</v>
      </c>
      <c r="AX169" s="14" t="s">
        <v>72</v>
      </c>
      <c r="AY169" s="250" t="s">
        <v>126</v>
      </c>
    </row>
    <row r="170" s="14" customFormat="1">
      <c r="A170" s="14"/>
      <c r="B170" s="240"/>
      <c r="C170" s="241"/>
      <c r="D170" s="210" t="s">
        <v>212</v>
      </c>
      <c r="E170" s="242" t="s">
        <v>19</v>
      </c>
      <c r="F170" s="243" t="s">
        <v>288</v>
      </c>
      <c r="G170" s="241"/>
      <c r="H170" s="244">
        <v>-1.6160000000000001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212</v>
      </c>
      <c r="AU170" s="250" t="s">
        <v>83</v>
      </c>
      <c r="AV170" s="14" t="s">
        <v>83</v>
      </c>
      <c r="AW170" s="14" t="s">
        <v>33</v>
      </c>
      <c r="AX170" s="14" t="s">
        <v>72</v>
      </c>
      <c r="AY170" s="250" t="s">
        <v>126</v>
      </c>
    </row>
    <row r="171" s="14" customFormat="1">
      <c r="A171" s="14"/>
      <c r="B171" s="240"/>
      <c r="C171" s="241"/>
      <c r="D171" s="210" t="s">
        <v>212</v>
      </c>
      <c r="E171" s="242" t="s">
        <v>19</v>
      </c>
      <c r="F171" s="243" t="s">
        <v>284</v>
      </c>
      <c r="G171" s="241"/>
      <c r="H171" s="244">
        <v>-2.25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212</v>
      </c>
      <c r="AU171" s="250" t="s">
        <v>83</v>
      </c>
      <c r="AV171" s="14" t="s">
        <v>83</v>
      </c>
      <c r="AW171" s="14" t="s">
        <v>33</v>
      </c>
      <c r="AX171" s="14" t="s">
        <v>72</v>
      </c>
      <c r="AY171" s="250" t="s">
        <v>126</v>
      </c>
    </row>
    <row r="172" s="14" customFormat="1">
      <c r="A172" s="14"/>
      <c r="B172" s="240"/>
      <c r="C172" s="241"/>
      <c r="D172" s="210" t="s">
        <v>212</v>
      </c>
      <c r="E172" s="242" t="s">
        <v>19</v>
      </c>
      <c r="F172" s="243" t="s">
        <v>285</v>
      </c>
      <c r="G172" s="241"/>
      <c r="H172" s="244">
        <v>1.26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212</v>
      </c>
      <c r="AU172" s="250" t="s">
        <v>83</v>
      </c>
      <c r="AV172" s="14" t="s">
        <v>83</v>
      </c>
      <c r="AW172" s="14" t="s">
        <v>33</v>
      </c>
      <c r="AX172" s="14" t="s">
        <v>72</v>
      </c>
      <c r="AY172" s="250" t="s">
        <v>126</v>
      </c>
    </row>
    <row r="173" s="14" customFormat="1">
      <c r="A173" s="14"/>
      <c r="B173" s="240"/>
      <c r="C173" s="241"/>
      <c r="D173" s="210" t="s">
        <v>212</v>
      </c>
      <c r="E173" s="242" t="s">
        <v>19</v>
      </c>
      <c r="F173" s="243" t="s">
        <v>289</v>
      </c>
      <c r="G173" s="241"/>
      <c r="H173" s="244">
        <v>-1.5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212</v>
      </c>
      <c r="AU173" s="250" t="s">
        <v>83</v>
      </c>
      <c r="AV173" s="14" t="s">
        <v>83</v>
      </c>
      <c r="AW173" s="14" t="s">
        <v>33</v>
      </c>
      <c r="AX173" s="14" t="s">
        <v>72</v>
      </c>
      <c r="AY173" s="250" t="s">
        <v>126</v>
      </c>
    </row>
    <row r="174" s="14" customFormat="1">
      <c r="A174" s="14"/>
      <c r="B174" s="240"/>
      <c r="C174" s="241"/>
      <c r="D174" s="210" t="s">
        <v>212</v>
      </c>
      <c r="E174" s="242" t="s">
        <v>19</v>
      </c>
      <c r="F174" s="243" t="s">
        <v>290</v>
      </c>
      <c r="G174" s="241"/>
      <c r="H174" s="244">
        <v>1.1200000000000001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212</v>
      </c>
      <c r="AU174" s="250" t="s">
        <v>83</v>
      </c>
      <c r="AV174" s="14" t="s">
        <v>83</v>
      </c>
      <c r="AW174" s="14" t="s">
        <v>33</v>
      </c>
      <c r="AX174" s="14" t="s">
        <v>72</v>
      </c>
      <c r="AY174" s="250" t="s">
        <v>126</v>
      </c>
    </row>
    <row r="175" s="13" customFormat="1">
      <c r="A175" s="13"/>
      <c r="B175" s="230"/>
      <c r="C175" s="231"/>
      <c r="D175" s="210" t="s">
        <v>212</v>
      </c>
      <c r="E175" s="232" t="s">
        <v>19</v>
      </c>
      <c r="F175" s="233" t="s">
        <v>291</v>
      </c>
      <c r="G175" s="231"/>
      <c r="H175" s="232" t="s">
        <v>19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212</v>
      </c>
      <c r="AU175" s="239" t="s">
        <v>83</v>
      </c>
      <c r="AV175" s="13" t="s">
        <v>80</v>
      </c>
      <c r="AW175" s="13" t="s">
        <v>33</v>
      </c>
      <c r="AX175" s="13" t="s">
        <v>72</v>
      </c>
      <c r="AY175" s="239" t="s">
        <v>126</v>
      </c>
    </row>
    <row r="176" s="13" customFormat="1">
      <c r="A176" s="13"/>
      <c r="B176" s="230"/>
      <c r="C176" s="231"/>
      <c r="D176" s="210" t="s">
        <v>212</v>
      </c>
      <c r="E176" s="232" t="s">
        <v>19</v>
      </c>
      <c r="F176" s="233" t="s">
        <v>270</v>
      </c>
      <c r="G176" s="231"/>
      <c r="H176" s="232" t="s">
        <v>19</v>
      </c>
      <c r="I176" s="234"/>
      <c r="J176" s="231"/>
      <c r="K176" s="231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212</v>
      </c>
      <c r="AU176" s="239" t="s">
        <v>83</v>
      </c>
      <c r="AV176" s="13" t="s">
        <v>80</v>
      </c>
      <c r="AW176" s="13" t="s">
        <v>33</v>
      </c>
      <c r="AX176" s="13" t="s">
        <v>72</v>
      </c>
      <c r="AY176" s="239" t="s">
        <v>126</v>
      </c>
    </row>
    <row r="177" s="14" customFormat="1">
      <c r="A177" s="14"/>
      <c r="B177" s="240"/>
      <c r="C177" s="241"/>
      <c r="D177" s="210" t="s">
        <v>212</v>
      </c>
      <c r="E177" s="242" t="s">
        <v>19</v>
      </c>
      <c r="F177" s="243" t="s">
        <v>292</v>
      </c>
      <c r="G177" s="241"/>
      <c r="H177" s="244">
        <v>16.75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212</v>
      </c>
      <c r="AU177" s="250" t="s">
        <v>83</v>
      </c>
      <c r="AV177" s="14" t="s">
        <v>83</v>
      </c>
      <c r="AW177" s="14" t="s">
        <v>33</v>
      </c>
      <c r="AX177" s="14" t="s">
        <v>72</v>
      </c>
      <c r="AY177" s="250" t="s">
        <v>126</v>
      </c>
    </row>
    <row r="178" s="14" customFormat="1">
      <c r="A178" s="14"/>
      <c r="B178" s="240"/>
      <c r="C178" s="241"/>
      <c r="D178" s="210" t="s">
        <v>212</v>
      </c>
      <c r="E178" s="242" t="s">
        <v>19</v>
      </c>
      <c r="F178" s="243" t="s">
        <v>293</v>
      </c>
      <c r="G178" s="241"/>
      <c r="H178" s="244">
        <v>-3.2320000000000002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212</v>
      </c>
      <c r="AU178" s="250" t="s">
        <v>83</v>
      </c>
      <c r="AV178" s="14" t="s">
        <v>83</v>
      </c>
      <c r="AW178" s="14" t="s">
        <v>33</v>
      </c>
      <c r="AX178" s="14" t="s">
        <v>72</v>
      </c>
      <c r="AY178" s="250" t="s">
        <v>126</v>
      </c>
    </row>
    <row r="179" s="14" customFormat="1">
      <c r="A179" s="14"/>
      <c r="B179" s="240"/>
      <c r="C179" s="241"/>
      <c r="D179" s="210" t="s">
        <v>212</v>
      </c>
      <c r="E179" s="242" t="s">
        <v>19</v>
      </c>
      <c r="F179" s="243" t="s">
        <v>294</v>
      </c>
      <c r="G179" s="241"/>
      <c r="H179" s="244">
        <v>-1.98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212</v>
      </c>
      <c r="AU179" s="250" t="s">
        <v>83</v>
      </c>
      <c r="AV179" s="14" t="s">
        <v>83</v>
      </c>
      <c r="AW179" s="14" t="s">
        <v>33</v>
      </c>
      <c r="AX179" s="14" t="s">
        <v>72</v>
      </c>
      <c r="AY179" s="250" t="s">
        <v>126</v>
      </c>
    </row>
    <row r="180" s="14" customFormat="1">
      <c r="A180" s="14"/>
      <c r="B180" s="240"/>
      <c r="C180" s="241"/>
      <c r="D180" s="210" t="s">
        <v>212</v>
      </c>
      <c r="E180" s="242" t="s">
        <v>19</v>
      </c>
      <c r="F180" s="243" t="s">
        <v>295</v>
      </c>
      <c r="G180" s="241"/>
      <c r="H180" s="244">
        <v>-5.4000000000000004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212</v>
      </c>
      <c r="AU180" s="250" t="s">
        <v>83</v>
      </c>
      <c r="AV180" s="14" t="s">
        <v>83</v>
      </c>
      <c r="AW180" s="14" t="s">
        <v>33</v>
      </c>
      <c r="AX180" s="14" t="s">
        <v>72</v>
      </c>
      <c r="AY180" s="250" t="s">
        <v>126</v>
      </c>
    </row>
    <row r="181" s="13" customFormat="1">
      <c r="A181" s="13"/>
      <c r="B181" s="230"/>
      <c r="C181" s="231"/>
      <c r="D181" s="210" t="s">
        <v>212</v>
      </c>
      <c r="E181" s="232" t="s">
        <v>19</v>
      </c>
      <c r="F181" s="233" t="s">
        <v>296</v>
      </c>
      <c r="G181" s="231"/>
      <c r="H181" s="232" t="s">
        <v>19</v>
      </c>
      <c r="I181" s="234"/>
      <c r="J181" s="231"/>
      <c r="K181" s="231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212</v>
      </c>
      <c r="AU181" s="239" t="s">
        <v>83</v>
      </c>
      <c r="AV181" s="13" t="s">
        <v>80</v>
      </c>
      <c r="AW181" s="13" t="s">
        <v>33</v>
      </c>
      <c r="AX181" s="13" t="s">
        <v>72</v>
      </c>
      <c r="AY181" s="239" t="s">
        <v>126</v>
      </c>
    </row>
    <row r="182" s="13" customFormat="1">
      <c r="A182" s="13"/>
      <c r="B182" s="230"/>
      <c r="C182" s="231"/>
      <c r="D182" s="210" t="s">
        <v>212</v>
      </c>
      <c r="E182" s="232" t="s">
        <v>19</v>
      </c>
      <c r="F182" s="233" t="s">
        <v>270</v>
      </c>
      <c r="G182" s="231"/>
      <c r="H182" s="232" t="s">
        <v>19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212</v>
      </c>
      <c r="AU182" s="239" t="s">
        <v>83</v>
      </c>
      <c r="AV182" s="13" t="s">
        <v>80</v>
      </c>
      <c r="AW182" s="13" t="s">
        <v>33</v>
      </c>
      <c r="AX182" s="13" t="s">
        <v>72</v>
      </c>
      <c r="AY182" s="239" t="s">
        <v>126</v>
      </c>
    </row>
    <row r="183" s="14" customFormat="1">
      <c r="A183" s="14"/>
      <c r="B183" s="240"/>
      <c r="C183" s="241"/>
      <c r="D183" s="210" t="s">
        <v>212</v>
      </c>
      <c r="E183" s="242" t="s">
        <v>19</v>
      </c>
      <c r="F183" s="243" t="s">
        <v>297</v>
      </c>
      <c r="G183" s="241"/>
      <c r="H183" s="244">
        <v>16.079999999999998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212</v>
      </c>
      <c r="AU183" s="250" t="s">
        <v>83</v>
      </c>
      <c r="AV183" s="14" t="s">
        <v>83</v>
      </c>
      <c r="AW183" s="14" t="s">
        <v>33</v>
      </c>
      <c r="AX183" s="14" t="s">
        <v>72</v>
      </c>
      <c r="AY183" s="250" t="s">
        <v>126</v>
      </c>
    </row>
    <row r="184" s="14" customFormat="1">
      <c r="A184" s="14"/>
      <c r="B184" s="240"/>
      <c r="C184" s="241"/>
      <c r="D184" s="210" t="s">
        <v>212</v>
      </c>
      <c r="E184" s="242" t="s">
        <v>19</v>
      </c>
      <c r="F184" s="243" t="s">
        <v>288</v>
      </c>
      <c r="G184" s="241"/>
      <c r="H184" s="244">
        <v>-1.6160000000000001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212</v>
      </c>
      <c r="AU184" s="250" t="s">
        <v>83</v>
      </c>
      <c r="AV184" s="14" t="s">
        <v>83</v>
      </c>
      <c r="AW184" s="14" t="s">
        <v>33</v>
      </c>
      <c r="AX184" s="14" t="s">
        <v>72</v>
      </c>
      <c r="AY184" s="250" t="s">
        <v>126</v>
      </c>
    </row>
    <row r="185" s="14" customFormat="1">
      <c r="A185" s="14"/>
      <c r="B185" s="240"/>
      <c r="C185" s="241"/>
      <c r="D185" s="210" t="s">
        <v>212</v>
      </c>
      <c r="E185" s="242" t="s">
        <v>19</v>
      </c>
      <c r="F185" s="243" t="s">
        <v>298</v>
      </c>
      <c r="G185" s="241"/>
      <c r="H185" s="244">
        <v>-1.125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212</v>
      </c>
      <c r="AU185" s="250" t="s">
        <v>83</v>
      </c>
      <c r="AV185" s="14" t="s">
        <v>83</v>
      </c>
      <c r="AW185" s="14" t="s">
        <v>33</v>
      </c>
      <c r="AX185" s="14" t="s">
        <v>72</v>
      </c>
      <c r="AY185" s="250" t="s">
        <v>126</v>
      </c>
    </row>
    <row r="186" s="14" customFormat="1">
      <c r="A186" s="14"/>
      <c r="B186" s="240"/>
      <c r="C186" s="241"/>
      <c r="D186" s="210" t="s">
        <v>212</v>
      </c>
      <c r="E186" s="242" t="s">
        <v>19</v>
      </c>
      <c r="F186" s="243" t="s">
        <v>299</v>
      </c>
      <c r="G186" s="241"/>
      <c r="H186" s="244">
        <v>1.05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212</v>
      </c>
      <c r="AU186" s="250" t="s">
        <v>83</v>
      </c>
      <c r="AV186" s="14" t="s">
        <v>83</v>
      </c>
      <c r="AW186" s="14" t="s">
        <v>33</v>
      </c>
      <c r="AX186" s="14" t="s">
        <v>72</v>
      </c>
      <c r="AY186" s="250" t="s">
        <v>126</v>
      </c>
    </row>
    <row r="187" s="14" customFormat="1">
      <c r="A187" s="14"/>
      <c r="B187" s="240"/>
      <c r="C187" s="241"/>
      <c r="D187" s="210" t="s">
        <v>212</v>
      </c>
      <c r="E187" s="242" t="s">
        <v>19</v>
      </c>
      <c r="F187" s="243" t="s">
        <v>300</v>
      </c>
      <c r="G187" s="241"/>
      <c r="H187" s="244">
        <v>-5.5499999999999998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212</v>
      </c>
      <c r="AU187" s="250" t="s">
        <v>83</v>
      </c>
      <c r="AV187" s="14" t="s">
        <v>83</v>
      </c>
      <c r="AW187" s="14" t="s">
        <v>33</v>
      </c>
      <c r="AX187" s="14" t="s">
        <v>72</v>
      </c>
      <c r="AY187" s="250" t="s">
        <v>126</v>
      </c>
    </row>
    <row r="188" s="13" customFormat="1">
      <c r="A188" s="13"/>
      <c r="B188" s="230"/>
      <c r="C188" s="231"/>
      <c r="D188" s="210" t="s">
        <v>212</v>
      </c>
      <c r="E188" s="232" t="s">
        <v>19</v>
      </c>
      <c r="F188" s="233" t="s">
        <v>301</v>
      </c>
      <c r="G188" s="231"/>
      <c r="H188" s="232" t="s">
        <v>19</v>
      </c>
      <c r="I188" s="234"/>
      <c r="J188" s="231"/>
      <c r="K188" s="231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212</v>
      </c>
      <c r="AU188" s="239" t="s">
        <v>83</v>
      </c>
      <c r="AV188" s="13" t="s">
        <v>80</v>
      </c>
      <c r="AW188" s="13" t="s">
        <v>33</v>
      </c>
      <c r="AX188" s="13" t="s">
        <v>72</v>
      </c>
      <c r="AY188" s="239" t="s">
        <v>126</v>
      </c>
    </row>
    <row r="189" s="14" customFormat="1">
      <c r="A189" s="14"/>
      <c r="B189" s="240"/>
      <c r="C189" s="241"/>
      <c r="D189" s="210" t="s">
        <v>212</v>
      </c>
      <c r="E189" s="242" t="s">
        <v>19</v>
      </c>
      <c r="F189" s="243" t="s">
        <v>302</v>
      </c>
      <c r="G189" s="241"/>
      <c r="H189" s="244">
        <v>34.840000000000003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212</v>
      </c>
      <c r="AU189" s="250" t="s">
        <v>83</v>
      </c>
      <c r="AV189" s="14" t="s">
        <v>83</v>
      </c>
      <c r="AW189" s="14" t="s">
        <v>33</v>
      </c>
      <c r="AX189" s="14" t="s">
        <v>72</v>
      </c>
      <c r="AY189" s="250" t="s">
        <v>126</v>
      </c>
    </row>
    <row r="190" s="14" customFormat="1">
      <c r="A190" s="14"/>
      <c r="B190" s="240"/>
      <c r="C190" s="241"/>
      <c r="D190" s="210" t="s">
        <v>212</v>
      </c>
      <c r="E190" s="242" t="s">
        <v>19</v>
      </c>
      <c r="F190" s="243" t="s">
        <v>303</v>
      </c>
      <c r="G190" s="241"/>
      <c r="H190" s="244">
        <v>-19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212</v>
      </c>
      <c r="AU190" s="250" t="s">
        <v>83</v>
      </c>
      <c r="AV190" s="14" t="s">
        <v>83</v>
      </c>
      <c r="AW190" s="14" t="s">
        <v>33</v>
      </c>
      <c r="AX190" s="14" t="s">
        <v>72</v>
      </c>
      <c r="AY190" s="250" t="s">
        <v>126</v>
      </c>
    </row>
    <row r="191" s="15" customFormat="1">
      <c r="A191" s="15"/>
      <c r="B191" s="261"/>
      <c r="C191" s="262"/>
      <c r="D191" s="210" t="s">
        <v>212</v>
      </c>
      <c r="E191" s="263" t="s">
        <v>19</v>
      </c>
      <c r="F191" s="264" t="s">
        <v>248</v>
      </c>
      <c r="G191" s="262"/>
      <c r="H191" s="265">
        <v>193.00199999999995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212</v>
      </c>
      <c r="AU191" s="271" t="s">
        <v>83</v>
      </c>
      <c r="AV191" s="15" t="s">
        <v>125</v>
      </c>
      <c r="AW191" s="15" t="s">
        <v>33</v>
      </c>
      <c r="AX191" s="15" t="s">
        <v>80</v>
      </c>
      <c r="AY191" s="271" t="s">
        <v>126</v>
      </c>
    </row>
    <row r="192" s="2" customFormat="1" ht="24.15" customHeight="1">
      <c r="A192" s="39"/>
      <c r="B192" s="40"/>
      <c r="C192" s="197" t="s">
        <v>304</v>
      </c>
      <c r="D192" s="197" t="s">
        <v>127</v>
      </c>
      <c r="E192" s="198" t="s">
        <v>305</v>
      </c>
      <c r="F192" s="199" t="s">
        <v>306</v>
      </c>
      <c r="G192" s="200" t="s">
        <v>229</v>
      </c>
      <c r="H192" s="201">
        <v>23.370000000000001</v>
      </c>
      <c r="I192" s="202"/>
      <c r="J192" s="203">
        <f>ROUND(I192*H192,2)</f>
        <v>0</v>
      </c>
      <c r="K192" s="199" t="s">
        <v>172</v>
      </c>
      <c r="L192" s="45"/>
      <c r="M192" s="204" t="s">
        <v>19</v>
      </c>
      <c r="N192" s="205" t="s">
        <v>43</v>
      </c>
      <c r="O192" s="85"/>
      <c r="P192" s="206">
        <f>O192*H192</f>
        <v>0</v>
      </c>
      <c r="Q192" s="206">
        <v>0.01103</v>
      </c>
      <c r="R192" s="206">
        <f>Q192*H192</f>
        <v>0.25777110000000003</v>
      </c>
      <c r="S192" s="206">
        <v>0</v>
      </c>
      <c r="T192" s="2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8" t="s">
        <v>125</v>
      </c>
      <c r="AT192" s="208" t="s">
        <v>127</v>
      </c>
      <c r="AU192" s="208" t="s">
        <v>83</v>
      </c>
      <c r="AY192" s="18" t="s">
        <v>126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8" t="s">
        <v>80</v>
      </c>
      <c r="BK192" s="209">
        <f>ROUND(I192*H192,2)</f>
        <v>0</v>
      </c>
      <c r="BL192" s="18" t="s">
        <v>125</v>
      </c>
      <c r="BM192" s="208" t="s">
        <v>307</v>
      </c>
    </row>
    <row r="193" s="2" customFormat="1">
      <c r="A193" s="39"/>
      <c r="B193" s="40"/>
      <c r="C193" s="41"/>
      <c r="D193" s="210" t="s">
        <v>132</v>
      </c>
      <c r="E193" s="41"/>
      <c r="F193" s="211" t="s">
        <v>308</v>
      </c>
      <c r="G193" s="41"/>
      <c r="H193" s="41"/>
      <c r="I193" s="212"/>
      <c r="J193" s="41"/>
      <c r="K193" s="41"/>
      <c r="L193" s="45"/>
      <c r="M193" s="213"/>
      <c r="N193" s="21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132</v>
      </c>
      <c r="AU193" s="18" t="s">
        <v>83</v>
      </c>
    </row>
    <row r="194" s="2" customFormat="1">
      <c r="A194" s="39"/>
      <c r="B194" s="40"/>
      <c r="C194" s="41"/>
      <c r="D194" s="228" t="s">
        <v>175</v>
      </c>
      <c r="E194" s="41"/>
      <c r="F194" s="229" t="s">
        <v>309</v>
      </c>
      <c r="G194" s="41"/>
      <c r="H194" s="41"/>
      <c r="I194" s="212"/>
      <c r="J194" s="41"/>
      <c r="K194" s="41"/>
      <c r="L194" s="45"/>
      <c r="M194" s="213"/>
      <c r="N194" s="21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175</v>
      </c>
      <c r="AU194" s="18" t="s">
        <v>83</v>
      </c>
    </row>
    <row r="195" s="13" customFormat="1">
      <c r="A195" s="13"/>
      <c r="B195" s="230"/>
      <c r="C195" s="231"/>
      <c r="D195" s="210" t="s">
        <v>212</v>
      </c>
      <c r="E195" s="232" t="s">
        <v>19</v>
      </c>
      <c r="F195" s="233" t="s">
        <v>213</v>
      </c>
      <c r="G195" s="231"/>
      <c r="H195" s="232" t="s">
        <v>19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212</v>
      </c>
      <c r="AU195" s="239" t="s">
        <v>83</v>
      </c>
      <c r="AV195" s="13" t="s">
        <v>80</v>
      </c>
      <c r="AW195" s="13" t="s">
        <v>33</v>
      </c>
      <c r="AX195" s="13" t="s">
        <v>72</v>
      </c>
      <c r="AY195" s="239" t="s">
        <v>126</v>
      </c>
    </row>
    <row r="196" s="14" customFormat="1">
      <c r="A196" s="14"/>
      <c r="B196" s="240"/>
      <c r="C196" s="241"/>
      <c r="D196" s="210" t="s">
        <v>212</v>
      </c>
      <c r="E196" s="242" t="s">
        <v>19</v>
      </c>
      <c r="F196" s="243" t="s">
        <v>310</v>
      </c>
      <c r="G196" s="241"/>
      <c r="H196" s="244">
        <v>23.315999999999999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212</v>
      </c>
      <c r="AU196" s="250" t="s">
        <v>83</v>
      </c>
      <c r="AV196" s="14" t="s">
        <v>83</v>
      </c>
      <c r="AW196" s="14" t="s">
        <v>33</v>
      </c>
      <c r="AX196" s="14" t="s">
        <v>72</v>
      </c>
      <c r="AY196" s="250" t="s">
        <v>126</v>
      </c>
    </row>
    <row r="197" s="14" customFormat="1">
      <c r="A197" s="14"/>
      <c r="B197" s="240"/>
      <c r="C197" s="241"/>
      <c r="D197" s="210" t="s">
        <v>212</v>
      </c>
      <c r="E197" s="242" t="s">
        <v>19</v>
      </c>
      <c r="F197" s="243" t="s">
        <v>311</v>
      </c>
      <c r="G197" s="241"/>
      <c r="H197" s="244">
        <v>-3.6360000000000001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212</v>
      </c>
      <c r="AU197" s="250" t="s">
        <v>83</v>
      </c>
      <c r="AV197" s="14" t="s">
        <v>83</v>
      </c>
      <c r="AW197" s="14" t="s">
        <v>33</v>
      </c>
      <c r="AX197" s="14" t="s">
        <v>72</v>
      </c>
      <c r="AY197" s="250" t="s">
        <v>126</v>
      </c>
    </row>
    <row r="198" s="13" customFormat="1">
      <c r="A198" s="13"/>
      <c r="B198" s="230"/>
      <c r="C198" s="231"/>
      <c r="D198" s="210" t="s">
        <v>212</v>
      </c>
      <c r="E198" s="232" t="s">
        <v>19</v>
      </c>
      <c r="F198" s="233" t="s">
        <v>233</v>
      </c>
      <c r="G198" s="231"/>
      <c r="H198" s="232" t="s">
        <v>19</v>
      </c>
      <c r="I198" s="234"/>
      <c r="J198" s="231"/>
      <c r="K198" s="231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212</v>
      </c>
      <c r="AU198" s="239" t="s">
        <v>83</v>
      </c>
      <c r="AV198" s="13" t="s">
        <v>80</v>
      </c>
      <c r="AW198" s="13" t="s">
        <v>33</v>
      </c>
      <c r="AX198" s="13" t="s">
        <v>72</v>
      </c>
      <c r="AY198" s="239" t="s">
        <v>126</v>
      </c>
    </row>
    <row r="199" s="14" customFormat="1">
      <c r="A199" s="14"/>
      <c r="B199" s="240"/>
      <c r="C199" s="241"/>
      <c r="D199" s="210" t="s">
        <v>212</v>
      </c>
      <c r="E199" s="242" t="s">
        <v>19</v>
      </c>
      <c r="F199" s="243" t="s">
        <v>312</v>
      </c>
      <c r="G199" s="241"/>
      <c r="H199" s="244">
        <v>3.6899999999999999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212</v>
      </c>
      <c r="AU199" s="250" t="s">
        <v>83</v>
      </c>
      <c r="AV199" s="14" t="s">
        <v>83</v>
      </c>
      <c r="AW199" s="14" t="s">
        <v>33</v>
      </c>
      <c r="AX199" s="14" t="s">
        <v>72</v>
      </c>
      <c r="AY199" s="250" t="s">
        <v>126</v>
      </c>
    </row>
    <row r="200" s="15" customFormat="1">
      <c r="A200" s="15"/>
      <c r="B200" s="261"/>
      <c r="C200" s="262"/>
      <c r="D200" s="210" t="s">
        <v>212</v>
      </c>
      <c r="E200" s="263" t="s">
        <v>19</v>
      </c>
      <c r="F200" s="264" t="s">
        <v>248</v>
      </c>
      <c r="G200" s="262"/>
      <c r="H200" s="265">
        <v>23.370000000000001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1" t="s">
        <v>212</v>
      </c>
      <c r="AU200" s="271" t="s">
        <v>83</v>
      </c>
      <c r="AV200" s="15" t="s">
        <v>125</v>
      </c>
      <c r="AW200" s="15" t="s">
        <v>33</v>
      </c>
      <c r="AX200" s="15" t="s">
        <v>80</v>
      </c>
      <c r="AY200" s="271" t="s">
        <v>126</v>
      </c>
    </row>
    <row r="201" s="2" customFormat="1" ht="24.15" customHeight="1">
      <c r="A201" s="39"/>
      <c r="B201" s="40"/>
      <c r="C201" s="197" t="s">
        <v>313</v>
      </c>
      <c r="D201" s="197" t="s">
        <v>127</v>
      </c>
      <c r="E201" s="198" t="s">
        <v>314</v>
      </c>
      <c r="F201" s="199" t="s">
        <v>315</v>
      </c>
      <c r="G201" s="200" t="s">
        <v>208</v>
      </c>
      <c r="H201" s="201">
        <v>1</v>
      </c>
      <c r="I201" s="202"/>
      <c r="J201" s="203">
        <f>ROUND(I201*H201,2)</f>
        <v>0</v>
      </c>
      <c r="K201" s="199" t="s">
        <v>172</v>
      </c>
      <c r="L201" s="45"/>
      <c r="M201" s="204" t="s">
        <v>19</v>
      </c>
      <c r="N201" s="205" t="s">
        <v>43</v>
      </c>
      <c r="O201" s="85"/>
      <c r="P201" s="206">
        <f>O201*H201</f>
        <v>0</v>
      </c>
      <c r="Q201" s="206">
        <v>0.44169999999999998</v>
      </c>
      <c r="R201" s="206">
        <f>Q201*H201</f>
        <v>0.44169999999999998</v>
      </c>
      <c r="S201" s="206">
        <v>0</v>
      </c>
      <c r="T201" s="20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8" t="s">
        <v>125</v>
      </c>
      <c r="AT201" s="208" t="s">
        <v>127</v>
      </c>
      <c r="AU201" s="208" t="s">
        <v>83</v>
      </c>
      <c r="AY201" s="18" t="s">
        <v>126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8" t="s">
        <v>80</v>
      </c>
      <c r="BK201" s="209">
        <f>ROUND(I201*H201,2)</f>
        <v>0</v>
      </c>
      <c r="BL201" s="18" t="s">
        <v>125</v>
      </c>
      <c r="BM201" s="208" t="s">
        <v>316</v>
      </c>
    </row>
    <row r="202" s="2" customFormat="1">
      <c r="A202" s="39"/>
      <c r="B202" s="40"/>
      <c r="C202" s="41"/>
      <c r="D202" s="210" t="s">
        <v>132</v>
      </c>
      <c r="E202" s="41"/>
      <c r="F202" s="211" t="s">
        <v>317</v>
      </c>
      <c r="G202" s="41"/>
      <c r="H202" s="41"/>
      <c r="I202" s="212"/>
      <c r="J202" s="41"/>
      <c r="K202" s="41"/>
      <c r="L202" s="45"/>
      <c r="M202" s="213"/>
      <c r="N202" s="21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132</v>
      </c>
      <c r="AU202" s="18" t="s">
        <v>83</v>
      </c>
    </row>
    <row r="203" s="2" customFormat="1">
      <c r="A203" s="39"/>
      <c r="B203" s="40"/>
      <c r="C203" s="41"/>
      <c r="D203" s="228" t="s">
        <v>175</v>
      </c>
      <c r="E203" s="41"/>
      <c r="F203" s="229" t="s">
        <v>318</v>
      </c>
      <c r="G203" s="41"/>
      <c r="H203" s="41"/>
      <c r="I203" s="212"/>
      <c r="J203" s="41"/>
      <c r="K203" s="41"/>
      <c r="L203" s="45"/>
      <c r="M203" s="213"/>
      <c r="N203" s="214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175</v>
      </c>
      <c r="AU203" s="18" t="s">
        <v>83</v>
      </c>
    </row>
    <row r="204" s="13" customFormat="1">
      <c r="A204" s="13"/>
      <c r="B204" s="230"/>
      <c r="C204" s="231"/>
      <c r="D204" s="210" t="s">
        <v>212</v>
      </c>
      <c r="E204" s="232" t="s">
        <v>19</v>
      </c>
      <c r="F204" s="233" t="s">
        <v>213</v>
      </c>
      <c r="G204" s="231"/>
      <c r="H204" s="232" t="s">
        <v>19</v>
      </c>
      <c r="I204" s="234"/>
      <c r="J204" s="231"/>
      <c r="K204" s="231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212</v>
      </c>
      <c r="AU204" s="239" t="s">
        <v>83</v>
      </c>
      <c r="AV204" s="13" t="s">
        <v>80</v>
      </c>
      <c r="AW204" s="13" t="s">
        <v>33</v>
      </c>
      <c r="AX204" s="13" t="s">
        <v>72</v>
      </c>
      <c r="AY204" s="239" t="s">
        <v>126</v>
      </c>
    </row>
    <row r="205" s="14" customFormat="1">
      <c r="A205" s="14"/>
      <c r="B205" s="240"/>
      <c r="C205" s="241"/>
      <c r="D205" s="210" t="s">
        <v>212</v>
      </c>
      <c r="E205" s="242" t="s">
        <v>19</v>
      </c>
      <c r="F205" s="243" t="s">
        <v>80</v>
      </c>
      <c r="G205" s="241"/>
      <c r="H205" s="244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212</v>
      </c>
      <c r="AU205" s="250" t="s">
        <v>83</v>
      </c>
      <c r="AV205" s="14" t="s">
        <v>83</v>
      </c>
      <c r="AW205" s="14" t="s">
        <v>33</v>
      </c>
      <c r="AX205" s="14" t="s">
        <v>80</v>
      </c>
      <c r="AY205" s="250" t="s">
        <v>126</v>
      </c>
    </row>
    <row r="206" s="2" customFormat="1" ht="37.8" customHeight="1">
      <c r="A206" s="39"/>
      <c r="B206" s="40"/>
      <c r="C206" s="251" t="s">
        <v>319</v>
      </c>
      <c r="D206" s="251" t="s">
        <v>222</v>
      </c>
      <c r="E206" s="252" t="s">
        <v>320</v>
      </c>
      <c r="F206" s="253" t="s">
        <v>321</v>
      </c>
      <c r="G206" s="254" t="s">
        <v>208</v>
      </c>
      <c r="H206" s="255">
        <v>1</v>
      </c>
      <c r="I206" s="256"/>
      <c r="J206" s="257">
        <f>ROUND(I206*H206,2)</f>
        <v>0</v>
      </c>
      <c r="K206" s="253" t="s">
        <v>172</v>
      </c>
      <c r="L206" s="258"/>
      <c r="M206" s="259" t="s">
        <v>19</v>
      </c>
      <c r="N206" s="260" t="s">
        <v>43</v>
      </c>
      <c r="O206" s="85"/>
      <c r="P206" s="206">
        <f>O206*H206</f>
        <v>0</v>
      </c>
      <c r="Q206" s="206">
        <v>0.01521</v>
      </c>
      <c r="R206" s="206">
        <f>Q206*H206</f>
        <v>0.01521</v>
      </c>
      <c r="S206" s="206">
        <v>0</v>
      </c>
      <c r="T206" s="20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8" t="s">
        <v>159</v>
      </c>
      <c r="AT206" s="208" t="s">
        <v>222</v>
      </c>
      <c r="AU206" s="208" t="s">
        <v>83</v>
      </c>
      <c r="AY206" s="18" t="s">
        <v>126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8" t="s">
        <v>80</v>
      </c>
      <c r="BK206" s="209">
        <f>ROUND(I206*H206,2)</f>
        <v>0</v>
      </c>
      <c r="BL206" s="18" t="s">
        <v>125</v>
      </c>
      <c r="BM206" s="208" t="s">
        <v>322</v>
      </c>
    </row>
    <row r="207" s="2" customFormat="1">
      <c r="A207" s="39"/>
      <c r="B207" s="40"/>
      <c r="C207" s="41"/>
      <c r="D207" s="210" t="s">
        <v>132</v>
      </c>
      <c r="E207" s="41"/>
      <c r="F207" s="211" t="s">
        <v>321</v>
      </c>
      <c r="G207" s="41"/>
      <c r="H207" s="41"/>
      <c r="I207" s="212"/>
      <c r="J207" s="41"/>
      <c r="K207" s="41"/>
      <c r="L207" s="45"/>
      <c r="M207" s="213"/>
      <c r="N207" s="214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132</v>
      </c>
      <c r="AU207" s="18" t="s">
        <v>83</v>
      </c>
    </row>
    <row r="208" s="11" customFormat="1" ht="22.8" customHeight="1">
      <c r="A208" s="11"/>
      <c r="B208" s="183"/>
      <c r="C208" s="184"/>
      <c r="D208" s="185" t="s">
        <v>71</v>
      </c>
      <c r="E208" s="226" t="s">
        <v>263</v>
      </c>
      <c r="F208" s="226" t="s">
        <v>323</v>
      </c>
      <c r="G208" s="184"/>
      <c r="H208" s="184"/>
      <c r="I208" s="187"/>
      <c r="J208" s="227">
        <f>BK208</f>
        <v>0</v>
      </c>
      <c r="K208" s="184"/>
      <c r="L208" s="189"/>
      <c r="M208" s="190"/>
      <c r="N208" s="191"/>
      <c r="O208" s="191"/>
      <c r="P208" s="192">
        <f>SUM(P209:P284)</f>
        <v>0</v>
      </c>
      <c r="Q208" s="191"/>
      <c r="R208" s="192">
        <f>SUM(R209:R284)</f>
        <v>0.013713560000000001</v>
      </c>
      <c r="S208" s="191"/>
      <c r="T208" s="193">
        <f>SUM(T209:T284)</f>
        <v>5.2427400000000004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194" t="s">
        <v>80</v>
      </c>
      <c r="AT208" s="195" t="s">
        <v>71</v>
      </c>
      <c r="AU208" s="195" t="s">
        <v>80</v>
      </c>
      <c r="AY208" s="194" t="s">
        <v>126</v>
      </c>
      <c r="BK208" s="196">
        <f>SUM(BK209:BK284)</f>
        <v>0</v>
      </c>
    </row>
    <row r="209" s="2" customFormat="1" ht="33" customHeight="1">
      <c r="A209" s="39"/>
      <c r="B209" s="40"/>
      <c r="C209" s="197" t="s">
        <v>324</v>
      </c>
      <c r="D209" s="197" t="s">
        <v>127</v>
      </c>
      <c r="E209" s="198" t="s">
        <v>325</v>
      </c>
      <c r="F209" s="199" t="s">
        <v>326</v>
      </c>
      <c r="G209" s="200" t="s">
        <v>229</v>
      </c>
      <c r="H209" s="201">
        <v>80.668000000000006</v>
      </c>
      <c r="I209" s="202"/>
      <c r="J209" s="203">
        <f>ROUND(I209*H209,2)</f>
        <v>0</v>
      </c>
      <c r="K209" s="199" t="s">
        <v>172</v>
      </c>
      <c r="L209" s="45"/>
      <c r="M209" s="204" t="s">
        <v>19</v>
      </c>
      <c r="N209" s="205" t="s">
        <v>43</v>
      </c>
      <c r="O209" s="85"/>
      <c r="P209" s="206">
        <f>O209*H209</f>
        <v>0</v>
      </c>
      <c r="Q209" s="206">
        <v>0.00012999999999999999</v>
      </c>
      <c r="R209" s="206">
        <f>Q209*H209</f>
        <v>0.010486840000000001</v>
      </c>
      <c r="S209" s="206">
        <v>0</v>
      </c>
      <c r="T209" s="20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8" t="s">
        <v>125</v>
      </c>
      <c r="AT209" s="208" t="s">
        <v>127</v>
      </c>
      <c r="AU209" s="208" t="s">
        <v>83</v>
      </c>
      <c r="AY209" s="18" t="s">
        <v>126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8" t="s">
        <v>80</v>
      </c>
      <c r="BK209" s="209">
        <f>ROUND(I209*H209,2)</f>
        <v>0</v>
      </c>
      <c r="BL209" s="18" t="s">
        <v>125</v>
      </c>
      <c r="BM209" s="208" t="s">
        <v>327</v>
      </c>
    </row>
    <row r="210" s="2" customFormat="1">
      <c r="A210" s="39"/>
      <c r="B210" s="40"/>
      <c r="C210" s="41"/>
      <c r="D210" s="210" t="s">
        <v>132</v>
      </c>
      <c r="E210" s="41"/>
      <c r="F210" s="211" t="s">
        <v>328</v>
      </c>
      <c r="G210" s="41"/>
      <c r="H210" s="41"/>
      <c r="I210" s="212"/>
      <c r="J210" s="41"/>
      <c r="K210" s="41"/>
      <c r="L210" s="45"/>
      <c r="M210" s="213"/>
      <c r="N210" s="214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132</v>
      </c>
      <c r="AU210" s="18" t="s">
        <v>83</v>
      </c>
    </row>
    <row r="211" s="2" customFormat="1">
      <c r="A211" s="39"/>
      <c r="B211" s="40"/>
      <c r="C211" s="41"/>
      <c r="D211" s="228" t="s">
        <v>175</v>
      </c>
      <c r="E211" s="41"/>
      <c r="F211" s="229" t="s">
        <v>329</v>
      </c>
      <c r="G211" s="41"/>
      <c r="H211" s="41"/>
      <c r="I211" s="212"/>
      <c r="J211" s="41"/>
      <c r="K211" s="41"/>
      <c r="L211" s="45"/>
      <c r="M211" s="213"/>
      <c r="N211" s="214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175</v>
      </c>
      <c r="AU211" s="18" t="s">
        <v>83</v>
      </c>
    </row>
    <row r="212" s="14" customFormat="1">
      <c r="A212" s="14"/>
      <c r="B212" s="240"/>
      <c r="C212" s="241"/>
      <c r="D212" s="210" t="s">
        <v>212</v>
      </c>
      <c r="E212" s="242" t="s">
        <v>19</v>
      </c>
      <c r="F212" s="243" t="s">
        <v>330</v>
      </c>
      <c r="G212" s="241"/>
      <c r="H212" s="244">
        <v>7.3079999999999998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212</v>
      </c>
      <c r="AU212" s="250" t="s">
        <v>83</v>
      </c>
      <c r="AV212" s="14" t="s">
        <v>83</v>
      </c>
      <c r="AW212" s="14" t="s">
        <v>33</v>
      </c>
      <c r="AX212" s="14" t="s">
        <v>72</v>
      </c>
      <c r="AY212" s="250" t="s">
        <v>126</v>
      </c>
    </row>
    <row r="213" s="14" customFormat="1">
      <c r="A213" s="14"/>
      <c r="B213" s="240"/>
      <c r="C213" s="241"/>
      <c r="D213" s="210" t="s">
        <v>212</v>
      </c>
      <c r="E213" s="242" t="s">
        <v>19</v>
      </c>
      <c r="F213" s="243" t="s">
        <v>331</v>
      </c>
      <c r="G213" s="241"/>
      <c r="H213" s="244">
        <v>5.8499999999999996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212</v>
      </c>
      <c r="AU213" s="250" t="s">
        <v>83</v>
      </c>
      <c r="AV213" s="14" t="s">
        <v>83</v>
      </c>
      <c r="AW213" s="14" t="s">
        <v>33</v>
      </c>
      <c r="AX213" s="14" t="s">
        <v>72</v>
      </c>
      <c r="AY213" s="250" t="s">
        <v>126</v>
      </c>
    </row>
    <row r="214" s="14" customFormat="1">
      <c r="A214" s="14"/>
      <c r="B214" s="240"/>
      <c r="C214" s="241"/>
      <c r="D214" s="210" t="s">
        <v>212</v>
      </c>
      <c r="E214" s="242" t="s">
        <v>19</v>
      </c>
      <c r="F214" s="243" t="s">
        <v>332</v>
      </c>
      <c r="G214" s="241"/>
      <c r="H214" s="244">
        <v>27.66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212</v>
      </c>
      <c r="AU214" s="250" t="s">
        <v>83</v>
      </c>
      <c r="AV214" s="14" t="s">
        <v>83</v>
      </c>
      <c r="AW214" s="14" t="s">
        <v>33</v>
      </c>
      <c r="AX214" s="14" t="s">
        <v>72</v>
      </c>
      <c r="AY214" s="250" t="s">
        <v>126</v>
      </c>
    </row>
    <row r="215" s="14" customFormat="1">
      <c r="A215" s="14"/>
      <c r="B215" s="240"/>
      <c r="C215" s="241"/>
      <c r="D215" s="210" t="s">
        <v>212</v>
      </c>
      <c r="E215" s="242" t="s">
        <v>19</v>
      </c>
      <c r="F215" s="243" t="s">
        <v>333</v>
      </c>
      <c r="G215" s="241"/>
      <c r="H215" s="244">
        <v>12.27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212</v>
      </c>
      <c r="AU215" s="250" t="s">
        <v>83</v>
      </c>
      <c r="AV215" s="14" t="s">
        <v>83</v>
      </c>
      <c r="AW215" s="14" t="s">
        <v>33</v>
      </c>
      <c r="AX215" s="14" t="s">
        <v>72</v>
      </c>
      <c r="AY215" s="250" t="s">
        <v>126</v>
      </c>
    </row>
    <row r="216" s="14" customFormat="1">
      <c r="A216" s="14"/>
      <c r="B216" s="240"/>
      <c r="C216" s="241"/>
      <c r="D216" s="210" t="s">
        <v>212</v>
      </c>
      <c r="E216" s="242" t="s">
        <v>19</v>
      </c>
      <c r="F216" s="243" t="s">
        <v>334</v>
      </c>
      <c r="G216" s="241"/>
      <c r="H216" s="244">
        <v>19.510000000000002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212</v>
      </c>
      <c r="AU216" s="250" t="s">
        <v>83</v>
      </c>
      <c r="AV216" s="14" t="s">
        <v>83</v>
      </c>
      <c r="AW216" s="14" t="s">
        <v>33</v>
      </c>
      <c r="AX216" s="14" t="s">
        <v>72</v>
      </c>
      <c r="AY216" s="250" t="s">
        <v>126</v>
      </c>
    </row>
    <row r="217" s="14" customFormat="1">
      <c r="A217" s="14"/>
      <c r="B217" s="240"/>
      <c r="C217" s="241"/>
      <c r="D217" s="210" t="s">
        <v>212</v>
      </c>
      <c r="E217" s="242" t="s">
        <v>19</v>
      </c>
      <c r="F217" s="243" t="s">
        <v>335</v>
      </c>
      <c r="G217" s="241"/>
      <c r="H217" s="244">
        <v>1.5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212</v>
      </c>
      <c r="AU217" s="250" t="s">
        <v>83</v>
      </c>
      <c r="AV217" s="14" t="s">
        <v>83</v>
      </c>
      <c r="AW217" s="14" t="s">
        <v>33</v>
      </c>
      <c r="AX217" s="14" t="s">
        <v>72</v>
      </c>
      <c r="AY217" s="250" t="s">
        <v>126</v>
      </c>
    </row>
    <row r="218" s="14" customFormat="1">
      <c r="A218" s="14"/>
      <c r="B218" s="240"/>
      <c r="C218" s="241"/>
      <c r="D218" s="210" t="s">
        <v>212</v>
      </c>
      <c r="E218" s="242" t="s">
        <v>19</v>
      </c>
      <c r="F218" s="243" t="s">
        <v>336</v>
      </c>
      <c r="G218" s="241"/>
      <c r="H218" s="244">
        <v>1.3500000000000001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212</v>
      </c>
      <c r="AU218" s="250" t="s">
        <v>83</v>
      </c>
      <c r="AV218" s="14" t="s">
        <v>83</v>
      </c>
      <c r="AW218" s="14" t="s">
        <v>33</v>
      </c>
      <c r="AX218" s="14" t="s">
        <v>72</v>
      </c>
      <c r="AY218" s="250" t="s">
        <v>126</v>
      </c>
    </row>
    <row r="219" s="14" customFormat="1">
      <c r="A219" s="14"/>
      <c r="B219" s="240"/>
      <c r="C219" s="241"/>
      <c r="D219" s="210" t="s">
        <v>212</v>
      </c>
      <c r="E219" s="242" t="s">
        <v>19</v>
      </c>
      <c r="F219" s="243" t="s">
        <v>337</v>
      </c>
      <c r="G219" s="241"/>
      <c r="H219" s="244">
        <v>5.2199999999999998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212</v>
      </c>
      <c r="AU219" s="250" t="s">
        <v>83</v>
      </c>
      <c r="AV219" s="14" t="s">
        <v>83</v>
      </c>
      <c r="AW219" s="14" t="s">
        <v>33</v>
      </c>
      <c r="AX219" s="14" t="s">
        <v>72</v>
      </c>
      <c r="AY219" s="250" t="s">
        <v>126</v>
      </c>
    </row>
    <row r="220" s="15" customFormat="1">
      <c r="A220" s="15"/>
      <c r="B220" s="261"/>
      <c r="C220" s="262"/>
      <c r="D220" s="210" t="s">
        <v>212</v>
      </c>
      <c r="E220" s="263" t="s">
        <v>19</v>
      </c>
      <c r="F220" s="264" t="s">
        <v>248</v>
      </c>
      <c r="G220" s="262"/>
      <c r="H220" s="265">
        <v>80.667999999999992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212</v>
      </c>
      <c r="AU220" s="271" t="s">
        <v>83</v>
      </c>
      <c r="AV220" s="15" t="s">
        <v>125</v>
      </c>
      <c r="AW220" s="15" t="s">
        <v>33</v>
      </c>
      <c r="AX220" s="15" t="s">
        <v>80</v>
      </c>
      <c r="AY220" s="271" t="s">
        <v>126</v>
      </c>
    </row>
    <row r="221" s="2" customFormat="1" ht="24.15" customHeight="1">
      <c r="A221" s="39"/>
      <c r="B221" s="40"/>
      <c r="C221" s="197" t="s">
        <v>338</v>
      </c>
      <c r="D221" s="197" t="s">
        <v>127</v>
      </c>
      <c r="E221" s="198" t="s">
        <v>339</v>
      </c>
      <c r="F221" s="199" t="s">
        <v>340</v>
      </c>
      <c r="G221" s="200" t="s">
        <v>229</v>
      </c>
      <c r="H221" s="201">
        <v>80.668000000000006</v>
      </c>
      <c r="I221" s="202"/>
      <c r="J221" s="203">
        <f>ROUND(I221*H221,2)</f>
        <v>0</v>
      </c>
      <c r="K221" s="199" t="s">
        <v>172</v>
      </c>
      <c r="L221" s="45"/>
      <c r="M221" s="204" t="s">
        <v>19</v>
      </c>
      <c r="N221" s="205" t="s">
        <v>43</v>
      </c>
      <c r="O221" s="85"/>
      <c r="P221" s="206">
        <f>O221*H221</f>
        <v>0</v>
      </c>
      <c r="Q221" s="206">
        <v>4.0000000000000003E-05</v>
      </c>
      <c r="R221" s="206">
        <f>Q221*H221</f>
        <v>0.0032267200000000006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125</v>
      </c>
      <c r="AT221" s="208" t="s">
        <v>127</v>
      </c>
      <c r="AU221" s="208" t="s">
        <v>83</v>
      </c>
      <c r="AY221" s="18" t="s">
        <v>126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80</v>
      </c>
      <c r="BK221" s="209">
        <f>ROUND(I221*H221,2)</f>
        <v>0</v>
      </c>
      <c r="BL221" s="18" t="s">
        <v>125</v>
      </c>
      <c r="BM221" s="208" t="s">
        <v>341</v>
      </c>
    </row>
    <row r="222" s="2" customFormat="1">
      <c r="A222" s="39"/>
      <c r="B222" s="40"/>
      <c r="C222" s="41"/>
      <c r="D222" s="210" t="s">
        <v>132</v>
      </c>
      <c r="E222" s="41"/>
      <c r="F222" s="211" t="s">
        <v>342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132</v>
      </c>
      <c r="AU222" s="18" t="s">
        <v>83</v>
      </c>
    </row>
    <row r="223" s="2" customFormat="1">
      <c r="A223" s="39"/>
      <c r="B223" s="40"/>
      <c r="C223" s="41"/>
      <c r="D223" s="228" t="s">
        <v>175</v>
      </c>
      <c r="E223" s="41"/>
      <c r="F223" s="229" t="s">
        <v>343</v>
      </c>
      <c r="G223" s="41"/>
      <c r="H223" s="41"/>
      <c r="I223" s="212"/>
      <c r="J223" s="41"/>
      <c r="K223" s="41"/>
      <c r="L223" s="45"/>
      <c r="M223" s="213"/>
      <c r="N223" s="214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175</v>
      </c>
      <c r="AU223" s="18" t="s">
        <v>83</v>
      </c>
    </row>
    <row r="224" s="14" customFormat="1">
      <c r="A224" s="14"/>
      <c r="B224" s="240"/>
      <c r="C224" s="241"/>
      <c r="D224" s="210" t="s">
        <v>212</v>
      </c>
      <c r="E224" s="242" t="s">
        <v>19</v>
      </c>
      <c r="F224" s="243" t="s">
        <v>330</v>
      </c>
      <c r="G224" s="241"/>
      <c r="H224" s="244">
        <v>7.3079999999999998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212</v>
      </c>
      <c r="AU224" s="250" t="s">
        <v>83</v>
      </c>
      <c r="AV224" s="14" t="s">
        <v>83</v>
      </c>
      <c r="AW224" s="14" t="s">
        <v>33</v>
      </c>
      <c r="AX224" s="14" t="s">
        <v>72</v>
      </c>
      <c r="AY224" s="250" t="s">
        <v>126</v>
      </c>
    </row>
    <row r="225" s="14" customFormat="1">
      <c r="A225" s="14"/>
      <c r="B225" s="240"/>
      <c r="C225" s="241"/>
      <c r="D225" s="210" t="s">
        <v>212</v>
      </c>
      <c r="E225" s="242" t="s">
        <v>19</v>
      </c>
      <c r="F225" s="243" t="s">
        <v>331</v>
      </c>
      <c r="G225" s="241"/>
      <c r="H225" s="244">
        <v>5.8499999999999996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212</v>
      </c>
      <c r="AU225" s="250" t="s">
        <v>83</v>
      </c>
      <c r="AV225" s="14" t="s">
        <v>83</v>
      </c>
      <c r="AW225" s="14" t="s">
        <v>33</v>
      </c>
      <c r="AX225" s="14" t="s">
        <v>72</v>
      </c>
      <c r="AY225" s="250" t="s">
        <v>126</v>
      </c>
    </row>
    <row r="226" s="14" customFormat="1">
      <c r="A226" s="14"/>
      <c r="B226" s="240"/>
      <c r="C226" s="241"/>
      <c r="D226" s="210" t="s">
        <v>212</v>
      </c>
      <c r="E226" s="242" t="s">
        <v>19</v>
      </c>
      <c r="F226" s="243" t="s">
        <v>332</v>
      </c>
      <c r="G226" s="241"/>
      <c r="H226" s="244">
        <v>27.66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212</v>
      </c>
      <c r="AU226" s="250" t="s">
        <v>83</v>
      </c>
      <c r="AV226" s="14" t="s">
        <v>83</v>
      </c>
      <c r="AW226" s="14" t="s">
        <v>33</v>
      </c>
      <c r="AX226" s="14" t="s">
        <v>72</v>
      </c>
      <c r="AY226" s="250" t="s">
        <v>126</v>
      </c>
    </row>
    <row r="227" s="14" customFormat="1">
      <c r="A227" s="14"/>
      <c r="B227" s="240"/>
      <c r="C227" s="241"/>
      <c r="D227" s="210" t="s">
        <v>212</v>
      </c>
      <c r="E227" s="242" t="s">
        <v>19</v>
      </c>
      <c r="F227" s="243" t="s">
        <v>333</v>
      </c>
      <c r="G227" s="241"/>
      <c r="H227" s="244">
        <v>12.27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212</v>
      </c>
      <c r="AU227" s="250" t="s">
        <v>83</v>
      </c>
      <c r="AV227" s="14" t="s">
        <v>83</v>
      </c>
      <c r="AW227" s="14" t="s">
        <v>33</v>
      </c>
      <c r="AX227" s="14" t="s">
        <v>72</v>
      </c>
      <c r="AY227" s="250" t="s">
        <v>126</v>
      </c>
    </row>
    <row r="228" s="14" customFormat="1">
      <c r="A228" s="14"/>
      <c r="B228" s="240"/>
      <c r="C228" s="241"/>
      <c r="D228" s="210" t="s">
        <v>212</v>
      </c>
      <c r="E228" s="242" t="s">
        <v>19</v>
      </c>
      <c r="F228" s="243" t="s">
        <v>334</v>
      </c>
      <c r="G228" s="241"/>
      <c r="H228" s="244">
        <v>19.510000000000002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212</v>
      </c>
      <c r="AU228" s="250" t="s">
        <v>83</v>
      </c>
      <c r="AV228" s="14" t="s">
        <v>83</v>
      </c>
      <c r="AW228" s="14" t="s">
        <v>33</v>
      </c>
      <c r="AX228" s="14" t="s">
        <v>72</v>
      </c>
      <c r="AY228" s="250" t="s">
        <v>126</v>
      </c>
    </row>
    <row r="229" s="14" customFormat="1">
      <c r="A229" s="14"/>
      <c r="B229" s="240"/>
      <c r="C229" s="241"/>
      <c r="D229" s="210" t="s">
        <v>212</v>
      </c>
      <c r="E229" s="242" t="s">
        <v>19</v>
      </c>
      <c r="F229" s="243" t="s">
        <v>335</v>
      </c>
      <c r="G229" s="241"/>
      <c r="H229" s="244">
        <v>1.5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212</v>
      </c>
      <c r="AU229" s="250" t="s">
        <v>83</v>
      </c>
      <c r="AV229" s="14" t="s">
        <v>83</v>
      </c>
      <c r="AW229" s="14" t="s">
        <v>33</v>
      </c>
      <c r="AX229" s="14" t="s">
        <v>72</v>
      </c>
      <c r="AY229" s="250" t="s">
        <v>126</v>
      </c>
    </row>
    <row r="230" s="14" customFormat="1">
      <c r="A230" s="14"/>
      <c r="B230" s="240"/>
      <c r="C230" s="241"/>
      <c r="D230" s="210" t="s">
        <v>212</v>
      </c>
      <c r="E230" s="242" t="s">
        <v>19</v>
      </c>
      <c r="F230" s="243" t="s">
        <v>336</v>
      </c>
      <c r="G230" s="241"/>
      <c r="H230" s="244">
        <v>1.3500000000000001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212</v>
      </c>
      <c r="AU230" s="250" t="s">
        <v>83</v>
      </c>
      <c r="AV230" s="14" t="s">
        <v>83</v>
      </c>
      <c r="AW230" s="14" t="s">
        <v>33</v>
      </c>
      <c r="AX230" s="14" t="s">
        <v>72</v>
      </c>
      <c r="AY230" s="250" t="s">
        <v>126</v>
      </c>
    </row>
    <row r="231" s="14" customFormat="1">
      <c r="A231" s="14"/>
      <c r="B231" s="240"/>
      <c r="C231" s="241"/>
      <c r="D231" s="210" t="s">
        <v>212</v>
      </c>
      <c r="E231" s="242" t="s">
        <v>19</v>
      </c>
      <c r="F231" s="243" t="s">
        <v>337</v>
      </c>
      <c r="G231" s="241"/>
      <c r="H231" s="244">
        <v>5.2199999999999998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212</v>
      </c>
      <c r="AU231" s="250" t="s">
        <v>83</v>
      </c>
      <c r="AV231" s="14" t="s">
        <v>83</v>
      </c>
      <c r="AW231" s="14" t="s">
        <v>33</v>
      </c>
      <c r="AX231" s="14" t="s">
        <v>72</v>
      </c>
      <c r="AY231" s="250" t="s">
        <v>126</v>
      </c>
    </row>
    <row r="232" s="15" customFormat="1">
      <c r="A232" s="15"/>
      <c r="B232" s="261"/>
      <c r="C232" s="262"/>
      <c r="D232" s="210" t="s">
        <v>212</v>
      </c>
      <c r="E232" s="263" t="s">
        <v>19</v>
      </c>
      <c r="F232" s="264" t="s">
        <v>248</v>
      </c>
      <c r="G232" s="262"/>
      <c r="H232" s="265">
        <v>80.667999999999992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212</v>
      </c>
      <c r="AU232" s="271" t="s">
        <v>83</v>
      </c>
      <c r="AV232" s="15" t="s">
        <v>125</v>
      </c>
      <c r="AW232" s="15" t="s">
        <v>33</v>
      </c>
      <c r="AX232" s="15" t="s">
        <v>80</v>
      </c>
      <c r="AY232" s="271" t="s">
        <v>126</v>
      </c>
    </row>
    <row r="233" s="2" customFormat="1" ht="24.15" customHeight="1">
      <c r="A233" s="39"/>
      <c r="B233" s="40"/>
      <c r="C233" s="197" t="s">
        <v>8</v>
      </c>
      <c r="D233" s="197" t="s">
        <v>127</v>
      </c>
      <c r="E233" s="198" t="s">
        <v>344</v>
      </c>
      <c r="F233" s="199" t="s">
        <v>345</v>
      </c>
      <c r="G233" s="200" t="s">
        <v>229</v>
      </c>
      <c r="H233" s="201">
        <v>103.084</v>
      </c>
      <c r="I233" s="202"/>
      <c r="J233" s="203">
        <f>ROUND(I233*H233,2)</f>
        <v>0</v>
      </c>
      <c r="K233" s="199" t="s">
        <v>172</v>
      </c>
      <c r="L233" s="45"/>
      <c r="M233" s="204" t="s">
        <v>19</v>
      </c>
      <c r="N233" s="205" t="s">
        <v>43</v>
      </c>
      <c r="O233" s="85"/>
      <c r="P233" s="206">
        <f>O233*H233</f>
        <v>0</v>
      </c>
      <c r="Q233" s="206">
        <v>0</v>
      </c>
      <c r="R233" s="206">
        <f>Q233*H233</f>
        <v>0</v>
      </c>
      <c r="S233" s="206">
        <v>0.035000000000000003</v>
      </c>
      <c r="T233" s="207">
        <f>S233*H233</f>
        <v>3.6079400000000006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8" t="s">
        <v>125</v>
      </c>
      <c r="AT233" s="208" t="s">
        <v>127</v>
      </c>
      <c r="AU233" s="208" t="s">
        <v>83</v>
      </c>
      <c r="AY233" s="18" t="s">
        <v>126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8" t="s">
        <v>80</v>
      </c>
      <c r="BK233" s="209">
        <f>ROUND(I233*H233,2)</f>
        <v>0</v>
      </c>
      <c r="BL233" s="18" t="s">
        <v>125</v>
      </c>
      <c r="BM233" s="208" t="s">
        <v>346</v>
      </c>
    </row>
    <row r="234" s="2" customFormat="1">
      <c r="A234" s="39"/>
      <c r="B234" s="40"/>
      <c r="C234" s="41"/>
      <c r="D234" s="210" t="s">
        <v>132</v>
      </c>
      <c r="E234" s="41"/>
      <c r="F234" s="211" t="s">
        <v>347</v>
      </c>
      <c r="G234" s="41"/>
      <c r="H234" s="41"/>
      <c r="I234" s="212"/>
      <c r="J234" s="41"/>
      <c r="K234" s="41"/>
      <c r="L234" s="45"/>
      <c r="M234" s="213"/>
      <c r="N234" s="214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132</v>
      </c>
      <c r="AU234" s="18" t="s">
        <v>83</v>
      </c>
    </row>
    <row r="235" s="2" customFormat="1">
      <c r="A235" s="39"/>
      <c r="B235" s="40"/>
      <c r="C235" s="41"/>
      <c r="D235" s="228" t="s">
        <v>175</v>
      </c>
      <c r="E235" s="41"/>
      <c r="F235" s="229" t="s">
        <v>348</v>
      </c>
      <c r="G235" s="41"/>
      <c r="H235" s="41"/>
      <c r="I235" s="212"/>
      <c r="J235" s="41"/>
      <c r="K235" s="41"/>
      <c r="L235" s="45"/>
      <c r="M235" s="213"/>
      <c r="N235" s="21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175</v>
      </c>
      <c r="AU235" s="18" t="s">
        <v>83</v>
      </c>
    </row>
    <row r="236" s="13" customFormat="1">
      <c r="A236" s="13"/>
      <c r="B236" s="230"/>
      <c r="C236" s="231"/>
      <c r="D236" s="210" t="s">
        <v>212</v>
      </c>
      <c r="E236" s="232" t="s">
        <v>19</v>
      </c>
      <c r="F236" s="233" t="s">
        <v>349</v>
      </c>
      <c r="G236" s="231"/>
      <c r="H236" s="232" t="s">
        <v>19</v>
      </c>
      <c r="I236" s="234"/>
      <c r="J236" s="231"/>
      <c r="K236" s="231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212</v>
      </c>
      <c r="AU236" s="239" t="s">
        <v>83</v>
      </c>
      <c r="AV236" s="13" t="s">
        <v>80</v>
      </c>
      <c r="AW236" s="13" t="s">
        <v>33</v>
      </c>
      <c r="AX236" s="13" t="s">
        <v>72</v>
      </c>
      <c r="AY236" s="239" t="s">
        <v>126</v>
      </c>
    </row>
    <row r="237" s="14" customFormat="1">
      <c r="A237" s="14"/>
      <c r="B237" s="240"/>
      <c r="C237" s="241"/>
      <c r="D237" s="210" t="s">
        <v>212</v>
      </c>
      <c r="E237" s="242" t="s">
        <v>19</v>
      </c>
      <c r="F237" s="243" t="s">
        <v>350</v>
      </c>
      <c r="G237" s="241"/>
      <c r="H237" s="244">
        <v>7.3079999999999998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212</v>
      </c>
      <c r="AU237" s="250" t="s">
        <v>83</v>
      </c>
      <c r="AV237" s="14" t="s">
        <v>83</v>
      </c>
      <c r="AW237" s="14" t="s">
        <v>33</v>
      </c>
      <c r="AX237" s="14" t="s">
        <v>72</v>
      </c>
      <c r="AY237" s="250" t="s">
        <v>126</v>
      </c>
    </row>
    <row r="238" s="14" customFormat="1">
      <c r="A238" s="14"/>
      <c r="B238" s="240"/>
      <c r="C238" s="241"/>
      <c r="D238" s="210" t="s">
        <v>212</v>
      </c>
      <c r="E238" s="242" t="s">
        <v>19</v>
      </c>
      <c r="F238" s="243" t="s">
        <v>351</v>
      </c>
      <c r="G238" s="241"/>
      <c r="H238" s="244">
        <v>0.64100000000000001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212</v>
      </c>
      <c r="AU238" s="250" t="s">
        <v>83</v>
      </c>
      <c r="AV238" s="14" t="s">
        <v>83</v>
      </c>
      <c r="AW238" s="14" t="s">
        <v>33</v>
      </c>
      <c r="AX238" s="14" t="s">
        <v>72</v>
      </c>
      <c r="AY238" s="250" t="s">
        <v>126</v>
      </c>
    </row>
    <row r="239" s="13" customFormat="1">
      <c r="A239" s="13"/>
      <c r="B239" s="230"/>
      <c r="C239" s="231"/>
      <c r="D239" s="210" t="s">
        <v>212</v>
      </c>
      <c r="E239" s="232" t="s">
        <v>19</v>
      </c>
      <c r="F239" s="233" t="s">
        <v>352</v>
      </c>
      <c r="G239" s="231"/>
      <c r="H239" s="232" t="s">
        <v>19</v>
      </c>
      <c r="I239" s="234"/>
      <c r="J239" s="231"/>
      <c r="K239" s="231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212</v>
      </c>
      <c r="AU239" s="239" t="s">
        <v>83</v>
      </c>
      <c r="AV239" s="13" t="s">
        <v>80</v>
      </c>
      <c r="AW239" s="13" t="s">
        <v>33</v>
      </c>
      <c r="AX239" s="13" t="s">
        <v>72</v>
      </c>
      <c r="AY239" s="239" t="s">
        <v>126</v>
      </c>
    </row>
    <row r="240" s="14" customFormat="1">
      <c r="A240" s="14"/>
      <c r="B240" s="240"/>
      <c r="C240" s="241"/>
      <c r="D240" s="210" t="s">
        <v>212</v>
      </c>
      <c r="E240" s="242" t="s">
        <v>19</v>
      </c>
      <c r="F240" s="243" t="s">
        <v>353</v>
      </c>
      <c r="G240" s="241"/>
      <c r="H240" s="244">
        <v>5.8499999999999996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212</v>
      </c>
      <c r="AU240" s="250" t="s">
        <v>83</v>
      </c>
      <c r="AV240" s="14" t="s">
        <v>83</v>
      </c>
      <c r="AW240" s="14" t="s">
        <v>33</v>
      </c>
      <c r="AX240" s="14" t="s">
        <v>72</v>
      </c>
      <c r="AY240" s="250" t="s">
        <v>126</v>
      </c>
    </row>
    <row r="241" s="14" customFormat="1">
      <c r="A241" s="14"/>
      <c r="B241" s="240"/>
      <c r="C241" s="241"/>
      <c r="D241" s="210" t="s">
        <v>212</v>
      </c>
      <c r="E241" s="242" t="s">
        <v>19</v>
      </c>
      <c r="F241" s="243" t="s">
        <v>354</v>
      </c>
      <c r="G241" s="241"/>
      <c r="H241" s="244">
        <v>0.33000000000000002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212</v>
      </c>
      <c r="AU241" s="250" t="s">
        <v>83</v>
      </c>
      <c r="AV241" s="14" t="s">
        <v>83</v>
      </c>
      <c r="AW241" s="14" t="s">
        <v>33</v>
      </c>
      <c r="AX241" s="14" t="s">
        <v>72</v>
      </c>
      <c r="AY241" s="250" t="s">
        <v>126</v>
      </c>
    </row>
    <row r="242" s="14" customFormat="1">
      <c r="A242" s="14"/>
      <c r="B242" s="240"/>
      <c r="C242" s="241"/>
      <c r="D242" s="210" t="s">
        <v>212</v>
      </c>
      <c r="E242" s="242" t="s">
        <v>19</v>
      </c>
      <c r="F242" s="243" t="s">
        <v>355</v>
      </c>
      <c r="G242" s="241"/>
      <c r="H242" s="244">
        <v>1.1699999999999999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212</v>
      </c>
      <c r="AU242" s="250" t="s">
        <v>83</v>
      </c>
      <c r="AV242" s="14" t="s">
        <v>83</v>
      </c>
      <c r="AW242" s="14" t="s">
        <v>33</v>
      </c>
      <c r="AX242" s="14" t="s">
        <v>72</v>
      </c>
      <c r="AY242" s="250" t="s">
        <v>126</v>
      </c>
    </row>
    <row r="243" s="14" customFormat="1">
      <c r="A243" s="14"/>
      <c r="B243" s="240"/>
      <c r="C243" s="241"/>
      <c r="D243" s="210" t="s">
        <v>212</v>
      </c>
      <c r="E243" s="242" t="s">
        <v>19</v>
      </c>
      <c r="F243" s="243" t="s">
        <v>356</v>
      </c>
      <c r="G243" s="241"/>
      <c r="H243" s="244">
        <v>0.26300000000000001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212</v>
      </c>
      <c r="AU243" s="250" t="s">
        <v>83</v>
      </c>
      <c r="AV243" s="14" t="s">
        <v>83</v>
      </c>
      <c r="AW243" s="14" t="s">
        <v>33</v>
      </c>
      <c r="AX243" s="14" t="s">
        <v>72</v>
      </c>
      <c r="AY243" s="250" t="s">
        <v>126</v>
      </c>
    </row>
    <row r="244" s="14" customFormat="1">
      <c r="A244" s="14"/>
      <c r="B244" s="240"/>
      <c r="C244" s="241"/>
      <c r="D244" s="210" t="s">
        <v>212</v>
      </c>
      <c r="E244" s="242" t="s">
        <v>19</v>
      </c>
      <c r="F244" s="243" t="s">
        <v>357</v>
      </c>
      <c r="G244" s="241"/>
      <c r="H244" s="244">
        <v>0.68000000000000005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212</v>
      </c>
      <c r="AU244" s="250" t="s">
        <v>83</v>
      </c>
      <c r="AV244" s="14" t="s">
        <v>83</v>
      </c>
      <c r="AW244" s="14" t="s">
        <v>33</v>
      </c>
      <c r="AX244" s="14" t="s">
        <v>72</v>
      </c>
      <c r="AY244" s="250" t="s">
        <v>126</v>
      </c>
    </row>
    <row r="245" s="13" customFormat="1">
      <c r="A245" s="13"/>
      <c r="B245" s="230"/>
      <c r="C245" s="231"/>
      <c r="D245" s="210" t="s">
        <v>212</v>
      </c>
      <c r="E245" s="232" t="s">
        <v>19</v>
      </c>
      <c r="F245" s="233" t="s">
        <v>274</v>
      </c>
      <c r="G245" s="231"/>
      <c r="H245" s="232" t="s">
        <v>19</v>
      </c>
      <c r="I245" s="234"/>
      <c r="J245" s="231"/>
      <c r="K245" s="231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212</v>
      </c>
      <c r="AU245" s="239" t="s">
        <v>83</v>
      </c>
      <c r="AV245" s="13" t="s">
        <v>80</v>
      </c>
      <c r="AW245" s="13" t="s">
        <v>33</v>
      </c>
      <c r="AX245" s="13" t="s">
        <v>72</v>
      </c>
      <c r="AY245" s="239" t="s">
        <v>126</v>
      </c>
    </row>
    <row r="246" s="14" customFormat="1">
      <c r="A246" s="14"/>
      <c r="B246" s="240"/>
      <c r="C246" s="241"/>
      <c r="D246" s="210" t="s">
        <v>212</v>
      </c>
      <c r="E246" s="242" t="s">
        <v>19</v>
      </c>
      <c r="F246" s="243" t="s">
        <v>358</v>
      </c>
      <c r="G246" s="241"/>
      <c r="H246" s="244">
        <v>21.059999999999999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212</v>
      </c>
      <c r="AU246" s="250" t="s">
        <v>83</v>
      </c>
      <c r="AV246" s="14" t="s">
        <v>83</v>
      </c>
      <c r="AW246" s="14" t="s">
        <v>33</v>
      </c>
      <c r="AX246" s="14" t="s">
        <v>72</v>
      </c>
      <c r="AY246" s="250" t="s">
        <v>126</v>
      </c>
    </row>
    <row r="247" s="14" customFormat="1">
      <c r="A247" s="14"/>
      <c r="B247" s="240"/>
      <c r="C247" s="241"/>
      <c r="D247" s="210" t="s">
        <v>212</v>
      </c>
      <c r="E247" s="242" t="s">
        <v>19</v>
      </c>
      <c r="F247" s="243" t="s">
        <v>359</v>
      </c>
      <c r="G247" s="241"/>
      <c r="H247" s="244">
        <v>1.3500000000000001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212</v>
      </c>
      <c r="AU247" s="250" t="s">
        <v>83</v>
      </c>
      <c r="AV247" s="14" t="s">
        <v>83</v>
      </c>
      <c r="AW247" s="14" t="s">
        <v>33</v>
      </c>
      <c r="AX247" s="14" t="s">
        <v>72</v>
      </c>
      <c r="AY247" s="250" t="s">
        <v>126</v>
      </c>
    </row>
    <row r="248" s="13" customFormat="1">
      <c r="A248" s="13"/>
      <c r="B248" s="230"/>
      <c r="C248" s="231"/>
      <c r="D248" s="210" t="s">
        <v>212</v>
      </c>
      <c r="E248" s="232" t="s">
        <v>19</v>
      </c>
      <c r="F248" s="233" t="s">
        <v>360</v>
      </c>
      <c r="G248" s="231"/>
      <c r="H248" s="232" t="s">
        <v>19</v>
      </c>
      <c r="I248" s="234"/>
      <c r="J248" s="231"/>
      <c r="K248" s="231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212</v>
      </c>
      <c r="AU248" s="239" t="s">
        <v>83</v>
      </c>
      <c r="AV248" s="13" t="s">
        <v>80</v>
      </c>
      <c r="AW248" s="13" t="s">
        <v>33</v>
      </c>
      <c r="AX248" s="13" t="s">
        <v>72</v>
      </c>
      <c r="AY248" s="239" t="s">
        <v>126</v>
      </c>
    </row>
    <row r="249" s="14" customFormat="1">
      <c r="A249" s="14"/>
      <c r="B249" s="240"/>
      <c r="C249" s="241"/>
      <c r="D249" s="210" t="s">
        <v>212</v>
      </c>
      <c r="E249" s="242" t="s">
        <v>19</v>
      </c>
      <c r="F249" s="243" t="s">
        <v>361</v>
      </c>
      <c r="G249" s="241"/>
      <c r="H249" s="244">
        <v>12.006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212</v>
      </c>
      <c r="AU249" s="250" t="s">
        <v>83</v>
      </c>
      <c r="AV249" s="14" t="s">
        <v>83</v>
      </c>
      <c r="AW249" s="14" t="s">
        <v>33</v>
      </c>
      <c r="AX249" s="14" t="s">
        <v>72</v>
      </c>
      <c r="AY249" s="250" t="s">
        <v>126</v>
      </c>
    </row>
    <row r="250" s="14" customFormat="1">
      <c r="A250" s="14"/>
      <c r="B250" s="240"/>
      <c r="C250" s="241"/>
      <c r="D250" s="210" t="s">
        <v>212</v>
      </c>
      <c r="E250" s="242" t="s">
        <v>19</v>
      </c>
      <c r="F250" s="243" t="s">
        <v>362</v>
      </c>
      <c r="G250" s="241"/>
      <c r="H250" s="244">
        <v>0.45000000000000001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212</v>
      </c>
      <c r="AU250" s="250" t="s">
        <v>83</v>
      </c>
      <c r="AV250" s="14" t="s">
        <v>83</v>
      </c>
      <c r="AW250" s="14" t="s">
        <v>33</v>
      </c>
      <c r="AX250" s="14" t="s">
        <v>72</v>
      </c>
      <c r="AY250" s="250" t="s">
        <v>126</v>
      </c>
    </row>
    <row r="251" s="14" customFormat="1">
      <c r="A251" s="14"/>
      <c r="B251" s="240"/>
      <c r="C251" s="241"/>
      <c r="D251" s="210" t="s">
        <v>212</v>
      </c>
      <c r="E251" s="242" t="s">
        <v>19</v>
      </c>
      <c r="F251" s="243" t="s">
        <v>363</v>
      </c>
      <c r="G251" s="241"/>
      <c r="H251" s="244">
        <v>1.7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212</v>
      </c>
      <c r="AU251" s="250" t="s">
        <v>83</v>
      </c>
      <c r="AV251" s="14" t="s">
        <v>83</v>
      </c>
      <c r="AW251" s="14" t="s">
        <v>33</v>
      </c>
      <c r="AX251" s="14" t="s">
        <v>72</v>
      </c>
      <c r="AY251" s="250" t="s">
        <v>126</v>
      </c>
    </row>
    <row r="252" s="14" customFormat="1">
      <c r="A252" s="14"/>
      <c r="B252" s="240"/>
      <c r="C252" s="241"/>
      <c r="D252" s="210" t="s">
        <v>212</v>
      </c>
      <c r="E252" s="242" t="s">
        <v>19</v>
      </c>
      <c r="F252" s="243" t="s">
        <v>364</v>
      </c>
      <c r="G252" s="241"/>
      <c r="H252" s="244">
        <v>1.3260000000000001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212</v>
      </c>
      <c r="AU252" s="250" t="s">
        <v>83</v>
      </c>
      <c r="AV252" s="14" t="s">
        <v>83</v>
      </c>
      <c r="AW252" s="14" t="s">
        <v>33</v>
      </c>
      <c r="AX252" s="14" t="s">
        <v>72</v>
      </c>
      <c r="AY252" s="250" t="s">
        <v>126</v>
      </c>
    </row>
    <row r="253" s="14" customFormat="1">
      <c r="A253" s="14"/>
      <c r="B253" s="240"/>
      <c r="C253" s="241"/>
      <c r="D253" s="210" t="s">
        <v>212</v>
      </c>
      <c r="E253" s="242" t="s">
        <v>19</v>
      </c>
      <c r="F253" s="243" t="s">
        <v>334</v>
      </c>
      <c r="G253" s="241"/>
      <c r="H253" s="244">
        <v>19.510000000000002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212</v>
      </c>
      <c r="AU253" s="250" t="s">
        <v>83</v>
      </c>
      <c r="AV253" s="14" t="s">
        <v>83</v>
      </c>
      <c r="AW253" s="14" t="s">
        <v>33</v>
      </c>
      <c r="AX253" s="14" t="s">
        <v>72</v>
      </c>
      <c r="AY253" s="250" t="s">
        <v>126</v>
      </c>
    </row>
    <row r="254" s="14" customFormat="1">
      <c r="A254" s="14"/>
      <c r="B254" s="240"/>
      <c r="C254" s="241"/>
      <c r="D254" s="210" t="s">
        <v>212</v>
      </c>
      <c r="E254" s="242" t="s">
        <v>19</v>
      </c>
      <c r="F254" s="243" t="s">
        <v>365</v>
      </c>
      <c r="G254" s="241"/>
      <c r="H254" s="244">
        <v>19.52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212</v>
      </c>
      <c r="AU254" s="250" t="s">
        <v>83</v>
      </c>
      <c r="AV254" s="14" t="s">
        <v>83</v>
      </c>
      <c r="AW254" s="14" t="s">
        <v>33</v>
      </c>
      <c r="AX254" s="14" t="s">
        <v>72</v>
      </c>
      <c r="AY254" s="250" t="s">
        <v>126</v>
      </c>
    </row>
    <row r="255" s="14" customFormat="1">
      <c r="A255" s="14"/>
      <c r="B255" s="240"/>
      <c r="C255" s="241"/>
      <c r="D255" s="210" t="s">
        <v>212</v>
      </c>
      <c r="E255" s="242" t="s">
        <v>19</v>
      </c>
      <c r="F255" s="243" t="s">
        <v>366</v>
      </c>
      <c r="G255" s="241"/>
      <c r="H255" s="244">
        <v>1.6100000000000001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212</v>
      </c>
      <c r="AU255" s="250" t="s">
        <v>83</v>
      </c>
      <c r="AV255" s="14" t="s">
        <v>83</v>
      </c>
      <c r="AW255" s="14" t="s">
        <v>33</v>
      </c>
      <c r="AX255" s="14" t="s">
        <v>72</v>
      </c>
      <c r="AY255" s="250" t="s">
        <v>126</v>
      </c>
    </row>
    <row r="256" s="13" customFormat="1">
      <c r="A256" s="13"/>
      <c r="B256" s="230"/>
      <c r="C256" s="231"/>
      <c r="D256" s="210" t="s">
        <v>212</v>
      </c>
      <c r="E256" s="232" t="s">
        <v>19</v>
      </c>
      <c r="F256" s="233" t="s">
        <v>291</v>
      </c>
      <c r="G256" s="231"/>
      <c r="H256" s="232" t="s">
        <v>19</v>
      </c>
      <c r="I256" s="234"/>
      <c r="J256" s="231"/>
      <c r="K256" s="231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212</v>
      </c>
      <c r="AU256" s="239" t="s">
        <v>83</v>
      </c>
      <c r="AV256" s="13" t="s">
        <v>80</v>
      </c>
      <c r="AW256" s="13" t="s">
        <v>33</v>
      </c>
      <c r="AX256" s="13" t="s">
        <v>72</v>
      </c>
      <c r="AY256" s="239" t="s">
        <v>126</v>
      </c>
    </row>
    <row r="257" s="14" customFormat="1">
      <c r="A257" s="14"/>
      <c r="B257" s="240"/>
      <c r="C257" s="241"/>
      <c r="D257" s="210" t="s">
        <v>212</v>
      </c>
      <c r="E257" s="242" t="s">
        <v>19</v>
      </c>
      <c r="F257" s="243" t="s">
        <v>367</v>
      </c>
      <c r="G257" s="241"/>
      <c r="H257" s="244">
        <v>1.5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212</v>
      </c>
      <c r="AU257" s="250" t="s">
        <v>83</v>
      </c>
      <c r="AV257" s="14" t="s">
        <v>83</v>
      </c>
      <c r="AW257" s="14" t="s">
        <v>33</v>
      </c>
      <c r="AX257" s="14" t="s">
        <v>72</v>
      </c>
      <c r="AY257" s="250" t="s">
        <v>126</v>
      </c>
    </row>
    <row r="258" s="14" customFormat="1">
      <c r="A258" s="14"/>
      <c r="B258" s="240"/>
      <c r="C258" s="241"/>
      <c r="D258" s="210" t="s">
        <v>212</v>
      </c>
      <c r="E258" s="242" t="s">
        <v>19</v>
      </c>
      <c r="F258" s="243" t="s">
        <v>368</v>
      </c>
      <c r="G258" s="241"/>
      <c r="H258" s="244">
        <v>0.12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212</v>
      </c>
      <c r="AU258" s="250" t="s">
        <v>83</v>
      </c>
      <c r="AV258" s="14" t="s">
        <v>83</v>
      </c>
      <c r="AW258" s="14" t="s">
        <v>33</v>
      </c>
      <c r="AX258" s="14" t="s">
        <v>72</v>
      </c>
      <c r="AY258" s="250" t="s">
        <v>126</v>
      </c>
    </row>
    <row r="259" s="13" customFormat="1">
      <c r="A259" s="13"/>
      <c r="B259" s="230"/>
      <c r="C259" s="231"/>
      <c r="D259" s="210" t="s">
        <v>212</v>
      </c>
      <c r="E259" s="232" t="s">
        <v>19</v>
      </c>
      <c r="F259" s="233" t="s">
        <v>296</v>
      </c>
      <c r="G259" s="231"/>
      <c r="H259" s="232" t="s">
        <v>19</v>
      </c>
      <c r="I259" s="234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212</v>
      </c>
      <c r="AU259" s="239" t="s">
        <v>83</v>
      </c>
      <c r="AV259" s="13" t="s">
        <v>80</v>
      </c>
      <c r="AW259" s="13" t="s">
        <v>33</v>
      </c>
      <c r="AX259" s="13" t="s">
        <v>72</v>
      </c>
      <c r="AY259" s="239" t="s">
        <v>126</v>
      </c>
    </row>
    <row r="260" s="14" customFormat="1">
      <c r="A260" s="14"/>
      <c r="B260" s="240"/>
      <c r="C260" s="241"/>
      <c r="D260" s="210" t="s">
        <v>212</v>
      </c>
      <c r="E260" s="242" t="s">
        <v>19</v>
      </c>
      <c r="F260" s="243" t="s">
        <v>369</v>
      </c>
      <c r="G260" s="241"/>
      <c r="H260" s="244">
        <v>1.3500000000000001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212</v>
      </c>
      <c r="AU260" s="250" t="s">
        <v>83</v>
      </c>
      <c r="AV260" s="14" t="s">
        <v>83</v>
      </c>
      <c r="AW260" s="14" t="s">
        <v>33</v>
      </c>
      <c r="AX260" s="14" t="s">
        <v>72</v>
      </c>
      <c r="AY260" s="250" t="s">
        <v>126</v>
      </c>
    </row>
    <row r="261" s="14" customFormat="1">
      <c r="A261" s="14"/>
      <c r="B261" s="240"/>
      <c r="C261" s="241"/>
      <c r="D261" s="210" t="s">
        <v>212</v>
      </c>
      <c r="E261" s="242" t="s">
        <v>19</v>
      </c>
      <c r="F261" s="243" t="s">
        <v>368</v>
      </c>
      <c r="G261" s="241"/>
      <c r="H261" s="244">
        <v>0.12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212</v>
      </c>
      <c r="AU261" s="250" t="s">
        <v>83</v>
      </c>
      <c r="AV261" s="14" t="s">
        <v>83</v>
      </c>
      <c r="AW261" s="14" t="s">
        <v>33</v>
      </c>
      <c r="AX261" s="14" t="s">
        <v>72</v>
      </c>
      <c r="AY261" s="250" t="s">
        <v>126</v>
      </c>
    </row>
    <row r="262" s="13" customFormat="1">
      <c r="A262" s="13"/>
      <c r="B262" s="230"/>
      <c r="C262" s="231"/>
      <c r="D262" s="210" t="s">
        <v>212</v>
      </c>
      <c r="E262" s="232" t="s">
        <v>19</v>
      </c>
      <c r="F262" s="233" t="s">
        <v>370</v>
      </c>
      <c r="G262" s="231"/>
      <c r="H262" s="232" t="s">
        <v>19</v>
      </c>
      <c r="I262" s="234"/>
      <c r="J262" s="231"/>
      <c r="K262" s="231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212</v>
      </c>
      <c r="AU262" s="239" t="s">
        <v>83</v>
      </c>
      <c r="AV262" s="13" t="s">
        <v>80</v>
      </c>
      <c r="AW262" s="13" t="s">
        <v>33</v>
      </c>
      <c r="AX262" s="13" t="s">
        <v>72</v>
      </c>
      <c r="AY262" s="239" t="s">
        <v>126</v>
      </c>
    </row>
    <row r="263" s="14" customFormat="1">
      <c r="A263" s="14"/>
      <c r="B263" s="240"/>
      <c r="C263" s="241"/>
      <c r="D263" s="210" t="s">
        <v>212</v>
      </c>
      <c r="E263" s="242" t="s">
        <v>19</v>
      </c>
      <c r="F263" s="243" t="s">
        <v>371</v>
      </c>
      <c r="G263" s="241"/>
      <c r="H263" s="244">
        <v>5.2199999999999998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212</v>
      </c>
      <c r="AU263" s="250" t="s">
        <v>83</v>
      </c>
      <c r="AV263" s="14" t="s">
        <v>83</v>
      </c>
      <c r="AW263" s="14" t="s">
        <v>33</v>
      </c>
      <c r="AX263" s="14" t="s">
        <v>72</v>
      </c>
      <c r="AY263" s="250" t="s">
        <v>126</v>
      </c>
    </row>
    <row r="264" s="15" customFormat="1">
      <c r="A264" s="15"/>
      <c r="B264" s="261"/>
      <c r="C264" s="262"/>
      <c r="D264" s="210" t="s">
        <v>212</v>
      </c>
      <c r="E264" s="263" t="s">
        <v>19</v>
      </c>
      <c r="F264" s="264" t="s">
        <v>248</v>
      </c>
      <c r="G264" s="262"/>
      <c r="H264" s="265">
        <v>103.084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212</v>
      </c>
      <c r="AU264" s="271" t="s">
        <v>83</v>
      </c>
      <c r="AV264" s="15" t="s">
        <v>125</v>
      </c>
      <c r="AW264" s="15" t="s">
        <v>33</v>
      </c>
      <c r="AX264" s="15" t="s">
        <v>80</v>
      </c>
      <c r="AY264" s="271" t="s">
        <v>126</v>
      </c>
    </row>
    <row r="265" s="2" customFormat="1" ht="21.75" customHeight="1">
      <c r="A265" s="39"/>
      <c r="B265" s="40"/>
      <c r="C265" s="197" t="s">
        <v>372</v>
      </c>
      <c r="D265" s="197" t="s">
        <v>127</v>
      </c>
      <c r="E265" s="198" t="s">
        <v>373</v>
      </c>
      <c r="F265" s="199" t="s">
        <v>374</v>
      </c>
      <c r="G265" s="200" t="s">
        <v>229</v>
      </c>
      <c r="H265" s="201">
        <v>1.6000000000000001</v>
      </c>
      <c r="I265" s="202"/>
      <c r="J265" s="203">
        <f>ROUND(I265*H265,2)</f>
        <v>0</v>
      </c>
      <c r="K265" s="199" t="s">
        <v>172</v>
      </c>
      <c r="L265" s="45"/>
      <c r="M265" s="204" t="s">
        <v>19</v>
      </c>
      <c r="N265" s="205" t="s">
        <v>43</v>
      </c>
      <c r="O265" s="85"/>
      <c r="P265" s="206">
        <f>O265*H265</f>
        <v>0</v>
      </c>
      <c r="Q265" s="206">
        <v>0</v>
      </c>
      <c r="R265" s="206">
        <f>Q265*H265</f>
        <v>0</v>
      </c>
      <c r="S265" s="206">
        <v>0.075999999999999998</v>
      </c>
      <c r="T265" s="207">
        <f>S265*H265</f>
        <v>0.1216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8" t="s">
        <v>125</v>
      </c>
      <c r="AT265" s="208" t="s">
        <v>127</v>
      </c>
      <c r="AU265" s="208" t="s">
        <v>83</v>
      </c>
      <c r="AY265" s="18" t="s">
        <v>126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8" t="s">
        <v>80</v>
      </c>
      <c r="BK265" s="209">
        <f>ROUND(I265*H265,2)</f>
        <v>0</v>
      </c>
      <c r="BL265" s="18" t="s">
        <v>125</v>
      </c>
      <c r="BM265" s="208" t="s">
        <v>375</v>
      </c>
    </row>
    <row r="266" s="2" customFormat="1">
      <c r="A266" s="39"/>
      <c r="B266" s="40"/>
      <c r="C266" s="41"/>
      <c r="D266" s="210" t="s">
        <v>132</v>
      </c>
      <c r="E266" s="41"/>
      <c r="F266" s="211" t="s">
        <v>376</v>
      </c>
      <c r="G266" s="41"/>
      <c r="H266" s="41"/>
      <c r="I266" s="212"/>
      <c r="J266" s="41"/>
      <c r="K266" s="41"/>
      <c r="L266" s="45"/>
      <c r="M266" s="213"/>
      <c r="N266" s="214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132</v>
      </c>
      <c r="AU266" s="18" t="s">
        <v>83</v>
      </c>
    </row>
    <row r="267" s="2" customFormat="1">
      <c r="A267" s="39"/>
      <c r="B267" s="40"/>
      <c r="C267" s="41"/>
      <c r="D267" s="228" t="s">
        <v>175</v>
      </c>
      <c r="E267" s="41"/>
      <c r="F267" s="229" t="s">
        <v>377</v>
      </c>
      <c r="G267" s="41"/>
      <c r="H267" s="41"/>
      <c r="I267" s="212"/>
      <c r="J267" s="41"/>
      <c r="K267" s="41"/>
      <c r="L267" s="45"/>
      <c r="M267" s="213"/>
      <c r="N267" s="214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175</v>
      </c>
      <c r="AU267" s="18" t="s">
        <v>83</v>
      </c>
    </row>
    <row r="268" s="13" customFormat="1">
      <c r="A268" s="13"/>
      <c r="B268" s="230"/>
      <c r="C268" s="231"/>
      <c r="D268" s="210" t="s">
        <v>212</v>
      </c>
      <c r="E268" s="232" t="s">
        <v>19</v>
      </c>
      <c r="F268" s="233" t="s">
        <v>233</v>
      </c>
      <c r="G268" s="231"/>
      <c r="H268" s="232" t="s">
        <v>19</v>
      </c>
      <c r="I268" s="234"/>
      <c r="J268" s="231"/>
      <c r="K268" s="231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212</v>
      </c>
      <c r="AU268" s="239" t="s">
        <v>83</v>
      </c>
      <c r="AV268" s="13" t="s">
        <v>80</v>
      </c>
      <c r="AW268" s="13" t="s">
        <v>33</v>
      </c>
      <c r="AX268" s="13" t="s">
        <v>72</v>
      </c>
      <c r="AY268" s="239" t="s">
        <v>126</v>
      </c>
    </row>
    <row r="269" s="14" customFormat="1">
      <c r="A269" s="14"/>
      <c r="B269" s="240"/>
      <c r="C269" s="241"/>
      <c r="D269" s="210" t="s">
        <v>212</v>
      </c>
      <c r="E269" s="242" t="s">
        <v>19</v>
      </c>
      <c r="F269" s="243" t="s">
        <v>378</v>
      </c>
      <c r="G269" s="241"/>
      <c r="H269" s="244">
        <v>1.6000000000000001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212</v>
      </c>
      <c r="AU269" s="250" t="s">
        <v>83</v>
      </c>
      <c r="AV269" s="14" t="s">
        <v>83</v>
      </c>
      <c r="AW269" s="14" t="s">
        <v>33</v>
      </c>
      <c r="AX269" s="14" t="s">
        <v>80</v>
      </c>
      <c r="AY269" s="250" t="s">
        <v>126</v>
      </c>
    </row>
    <row r="270" s="2" customFormat="1" ht="24.15" customHeight="1">
      <c r="A270" s="39"/>
      <c r="B270" s="40"/>
      <c r="C270" s="197" t="s">
        <v>379</v>
      </c>
      <c r="D270" s="197" t="s">
        <v>127</v>
      </c>
      <c r="E270" s="198" t="s">
        <v>380</v>
      </c>
      <c r="F270" s="199" t="s">
        <v>381</v>
      </c>
      <c r="G270" s="200" t="s">
        <v>382</v>
      </c>
      <c r="H270" s="201">
        <v>0.73999999999999999</v>
      </c>
      <c r="I270" s="202"/>
      <c r="J270" s="203">
        <f>ROUND(I270*H270,2)</f>
        <v>0</v>
      </c>
      <c r="K270" s="199" t="s">
        <v>172</v>
      </c>
      <c r="L270" s="45"/>
      <c r="M270" s="204" t="s">
        <v>19</v>
      </c>
      <c r="N270" s="205" t="s">
        <v>43</v>
      </c>
      <c r="O270" s="85"/>
      <c r="P270" s="206">
        <f>O270*H270</f>
        <v>0</v>
      </c>
      <c r="Q270" s="206">
        <v>0</v>
      </c>
      <c r="R270" s="206">
        <f>Q270*H270</f>
        <v>0</v>
      </c>
      <c r="S270" s="206">
        <v>1.8</v>
      </c>
      <c r="T270" s="207">
        <f>S270*H270</f>
        <v>1.3320000000000001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08" t="s">
        <v>125</v>
      </c>
      <c r="AT270" s="208" t="s">
        <v>127</v>
      </c>
      <c r="AU270" s="208" t="s">
        <v>83</v>
      </c>
      <c r="AY270" s="18" t="s">
        <v>126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8" t="s">
        <v>80</v>
      </c>
      <c r="BK270" s="209">
        <f>ROUND(I270*H270,2)</f>
        <v>0</v>
      </c>
      <c r="BL270" s="18" t="s">
        <v>125</v>
      </c>
      <c r="BM270" s="208" t="s">
        <v>383</v>
      </c>
    </row>
    <row r="271" s="2" customFormat="1">
      <c r="A271" s="39"/>
      <c r="B271" s="40"/>
      <c r="C271" s="41"/>
      <c r="D271" s="210" t="s">
        <v>132</v>
      </c>
      <c r="E271" s="41"/>
      <c r="F271" s="211" t="s">
        <v>384</v>
      </c>
      <c r="G271" s="41"/>
      <c r="H271" s="41"/>
      <c r="I271" s="212"/>
      <c r="J271" s="41"/>
      <c r="K271" s="41"/>
      <c r="L271" s="45"/>
      <c r="M271" s="213"/>
      <c r="N271" s="214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132</v>
      </c>
      <c r="AU271" s="18" t="s">
        <v>83</v>
      </c>
    </row>
    <row r="272" s="2" customFormat="1">
      <c r="A272" s="39"/>
      <c r="B272" s="40"/>
      <c r="C272" s="41"/>
      <c r="D272" s="228" t="s">
        <v>175</v>
      </c>
      <c r="E272" s="41"/>
      <c r="F272" s="229" t="s">
        <v>385</v>
      </c>
      <c r="G272" s="41"/>
      <c r="H272" s="41"/>
      <c r="I272" s="212"/>
      <c r="J272" s="41"/>
      <c r="K272" s="41"/>
      <c r="L272" s="45"/>
      <c r="M272" s="213"/>
      <c r="N272" s="21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175</v>
      </c>
      <c r="AU272" s="18" t="s">
        <v>83</v>
      </c>
    </row>
    <row r="273" s="13" customFormat="1">
      <c r="A273" s="13"/>
      <c r="B273" s="230"/>
      <c r="C273" s="231"/>
      <c r="D273" s="210" t="s">
        <v>212</v>
      </c>
      <c r="E273" s="232" t="s">
        <v>19</v>
      </c>
      <c r="F273" s="233" t="s">
        <v>386</v>
      </c>
      <c r="G273" s="231"/>
      <c r="H273" s="232" t="s">
        <v>19</v>
      </c>
      <c r="I273" s="234"/>
      <c r="J273" s="231"/>
      <c r="K273" s="231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212</v>
      </c>
      <c r="AU273" s="239" t="s">
        <v>83</v>
      </c>
      <c r="AV273" s="13" t="s">
        <v>80</v>
      </c>
      <c r="AW273" s="13" t="s">
        <v>33</v>
      </c>
      <c r="AX273" s="13" t="s">
        <v>72</v>
      </c>
      <c r="AY273" s="239" t="s">
        <v>126</v>
      </c>
    </row>
    <row r="274" s="14" customFormat="1">
      <c r="A274" s="14"/>
      <c r="B274" s="240"/>
      <c r="C274" s="241"/>
      <c r="D274" s="210" t="s">
        <v>212</v>
      </c>
      <c r="E274" s="242" t="s">
        <v>19</v>
      </c>
      <c r="F274" s="243" t="s">
        <v>387</v>
      </c>
      <c r="G274" s="241"/>
      <c r="H274" s="244">
        <v>0.73999999999999999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212</v>
      </c>
      <c r="AU274" s="250" t="s">
        <v>83</v>
      </c>
      <c r="AV274" s="14" t="s">
        <v>83</v>
      </c>
      <c r="AW274" s="14" t="s">
        <v>33</v>
      </c>
      <c r="AX274" s="14" t="s">
        <v>80</v>
      </c>
      <c r="AY274" s="250" t="s">
        <v>126</v>
      </c>
    </row>
    <row r="275" s="2" customFormat="1" ht="24.15" customHeight="1">
      <c r="A275" s="39"/>
      <c r="B275" s="40"/>
      <c r="C275" s="197" t="s">
        <v>388</v>
      </c>
      <c r="D275" s="197" t="s">
        <v>127</v>
      </c>
      <c r="E275" s="198" t="s">
        <v>389</v>
      </c>
      <c r="F275" s="199" t="s">
        <v>390</v>
      </c>
      <c r="G275" s="200" t="s">
        <v>391</v>
      </c>
      <c r="H275" s="201">
        <v>6.7000000000000002</v>
      </c>
      <c r="I275" s="202"/>
      <c r="J275" s="203">
        <f>ROUND(I275*H275,2)</f>
        <v>0</v>
      </c>
      <c r="K275" s="199" t="s">
        <v>172</v>
      </c>
      <c r="L275" s="45"/>
      <c r="M275" s="204" t="s">
        <v>19</v>
      </c>
      <c r="N275" s="205" t="s">
        <v>43</v>
      </c>
      <c r="O275" s="85"/>
      <c r="P275" s="206">
        <f>O275*H275</f>
        <v>0</v>
      </c>
      <c r="Q275" s="206">
        <v>0</v>
      </c>
      <c r="R275" s="206">
        <f>Q275*H275</f>
        <v>0</v>
      </c>
      <c r="S275" s="206">
        <v>0.012</v>
      </c>
      <c r="T275" s="207">
        <f>S275*H275</f>
        <v>0.080399999999999999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8" t="s">
        <v>125</v>
      </c>
      <c r="AT275" s="208" t="s">
        <v>127</v>
      </c>
      <c r="AU275" s="208" t="s">
        <v>83</v>
      </c>
      <c r="AY275" s="18" t="s">
        <v>126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8" t="s">
        <v>80</v>
      </c>
      <c r="BK275" s="209">
        <f>ROUND(I275*H275,2)</f>
        <v>0</v>
      </c>
      <c r="BL275" s="18" t="s">
        <v>125</v>
      </c>
      <c r="BM275" s="208" t="s">
        <v>392</v>
      </c>
    </row>
    <row r="276" s="2" customFormat="1">
      <c r="A276" s="39"/>
      <c r="B276" s="40"/>
      <c r="C276" s="41"/>
      <c r="D276" s="210" t="s">
        <v>132</v>
      </c>
      <c r="E276" s="41"/>
      <c r="F276" s="211" t="s">
        <v>393</v>
      </c>
      <c r="G276" s="41"/>
      <c r="H276" s="41"/>
      <c r="I276" s="212"/>
      <c r="J276" s="41"/>
      <c r="K276" s="41"/>
      <c r="L276" s="45"/>
      <c r="M276" s="213"/>
      <c r="N276" s="214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132</v>
      </c>
      <c r="AU276" s="18" t="s">
        <v>83</v>
      </c>
    </row>
    <row r="277" s="2" customFormat="1">
      <c r="A277" s="39"/>
      <c r="B277" s="40"/>
      <c r="C277" s="41"/>
      <c r="D277" s="228" t="s">
        <v>175</v>
      </c>
      <c r="E277" s="41"/>
      <c r="F277" s="229" t="s">
        <v>394</v>
      </c>
      <c r="G277" s="41"/>
      <c r="H277" s="41"/>
      <c r="I277" s="212"/>
      <c r="J277" s="41"/>
      <c r="K277" s="41"/>
      <c r="L277" s="45"/>
      <c r="M277" s="213"/>
      <c r="N277" s="214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175</v>
      </c>
      <c r="AU277" s="18" t="s">
        <v>83</v>
      </c>
    </row>
    <row r="278" s="13" customFormat="1">
      <c r="A278" s="13"/>
      <c r="B278" s="230"/>
      <c r="C278" s="231"/>
      <c r="D278" s="210" t="s">
        <v>212</v>
      </c>
      <c r="E278" s="232" t="s">
        <v>19</v>
      </c>
      <c r="F278" s="233" t="s">
        <v>213</v>
      </c>
      <c r="G278" s="231"/>
      <c r="H278" s="232" t="s">
        <v>19</v>
      </c>
      <c r="I278" s="234"/>
      <c r="J278" s="231"/>
      <c r="K278" s="231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212</v>
      </c>
      <c r="AU278" s="239" t="s">
        <v>83</v>
      </c>
      <c r="AV278" s="13" t="s">
        <v>80</v>
      </c>
      <c r="AW278" s="13" t="s">
        <v>33</v>
      </c>
      <c r="AX278" s="13" t="s">
        <v>72</v>
      </c>
      <c r="AY278" s="239" t="s">
        <v>126</v>
      </c>
    </row>
    <row r="279" s="14" customFormat="1">
      <c r="A279" s="14"/>
      <c r="B279" s="240"/>
      <c r="C279" s="241"/>
      <c r="D279" s="210" t="s">
        <v>212</v>
      </c>
      <c r="E279" s="242" t="s">
        <v>19</v>
      </c>
      <c r="F279" s="243" t="s">
        <v>395</v>
      </c>
      <c r="G279" s="241"/>
      <c r="H279" s="244">
        <v>6.7000000000000002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212</v>
      </c>
      <c r="AU279" s="250" t="s">
        <v>83</v>
      </c>
      <c r="AV279" s="14" t="s">
        <v>83</v>
      </c>
      <c r="AW279" s="14" t="s">
        <v>33</v>
      </c>
      <c r="AX279" s="14" t="s">
        <v>80</v>
      </c>
      <c r="AY279" s="250" t="s">
        <v>126</v>
      </c>
    </row>
    <row r="280" s="2" customFormat="1" ht="24.15" customHeight="1">
      <c r="A280" s="39"/>
      <c r="B280" s="40"/>
      <c r="C280" s="197" t="s">
        <v>396</v>
      </c>
      <c r="D280" s="197" t="s">
        <v>127</v>
      </c>
      <c r="E280" s="198" t="s">
        <v>397</v>
      </c>
      <c r="F280" s="199" t="s">
        <v>398</v>
      </c>
      <c r="G280" s="200" t="s">
        <v>391</v>
      </c>
      <c r="H280" s="201">
        <v>2.3999999999999999</v>
      </c>
      <c r="I280" s="202"/>
      <c r="J280" s="203">
        <f>ROUND(I280*H280,2)</f>
        <v>0</v>
      </c>
      <c r="K280" s="199" t="s">
        <v>172</v>
      </c>
      <c r="L280" s="45"/>
      <c r="M280" s="204" t="s">
        <v>19</v>
      </c>
      <c r="N280" s="205" t="s">
        <v>43</v>
      </c>
      <c r="O280" s="85"/>
      <c r="P280" s="206">
        <f>O280*H280</f>
        <v>0</v>
      </c>
      <c r="Q280" s="206">
        <v>0</v>
      </c>
      <c r="R280" s="206">
        <f>Q280*H280</f>
        <v>0</v>
      </c>
      <c r="S280" s="206">
        <v>0.042000000000000003</v>
      </c>
      <c r="T280" s="207">
        <f>S280*H280</f>
        <v>0.1008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8" t="s">
        <v>125</v>
      </c>
      <c r="AT280" s="208" t="s">
        <v>127</v>
      </c>
      <c r="AU280" s="208" t="s">
        <v>83</v>
      </c>
      <c r="AY280" s="18" t="s">
        <v>126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8" t="s">
        <v>80</v>
      </c>
      <c r="BK280" s="209">
        <f>ROUND(I280*H280,2)</f>
        <v>0</v>
      </c>
      <c r="BL280" s="18" t="s">
        <v>125</v>
      </c>
      <c r="BM280" s="208" t="s">
        <v>399</v>
      </c>
    </row>
    <row r="281" s="2" customFormat="1">
      <c r="A281" s="39"/>
      <c r="B281" s="40"/>
      <c r="C281" s="41"/>
      <c r="D281" s="210" t="s">
        <v>132</v>
      </c>
      <c r="E281" s="41"/>
      <c r="F281" s="211" t="s">
        <v>400</v>
      </c>
      <c r="G281" s="41"/>
      <c r="H281" s="41"/>
      <c r="I281" s="212"/>
      <c r="J281" s="41"/>
      <c r="K281" s="41"/>
      <c r="L281" s="45"/>
      <c r="M281" s="213"/>
      <c r="N281" s="214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132</v>
      </c>
      <c r="AU281" s="18" t="s">
        <v>83</v>
      </c>
    </row>
    <row r="282" s="2" customFormat="1">
      <c r="A282" s="39"/>
      <c r="B282" s="40"/>
      <c r="C282" s="41"/>
      <c r="D282" s="228" t="s">
        <v>175</v>
      </c>
      <c r="E282" s="41"/>
      <c r="F282" s="229" t="s">
        <v>401</v>
      </c>
      <c r="G282" s="41"/>
      <c r="H282" s="41"/>
      <c r="I282" s="212"/>
      <c r="J282" s="41"/>
      <c r="K282" s="41"/>
      <c r="L282" s="45"/>
      <c r="M282" s="213"/>
      <c r="N282" s="214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175</v>
      </c>
      <c r="AU282" s="18" t="s">
        <v>83</v>
      </c>
    </row>
    <row r="283" s="13" customFormat="1">
      <c r="A283" s="13"/>
      <c r="B283" s="230"/>
      <c r="C283" s="231"/>
      <c r="D283" s="210" t="s">
        <v>212</v>
      </c>
      <c r="E283" s="232" t="s">
        <v>19</v>
      </c>
      <c r="F283" s="233" t="s">
        <v>220</v>
      </c>
      <c r="G283" s="231"/>
      <c r="H283" s="232" t="s">
        <v>19</v>
      </c>
      <c r="I283" s="234"/>
      <c r="J283" s="231"/>
      <c r="K283" s="231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212</v>
      </c>
      <c r="AU283" s="239" t="s">
        <v>83</v>
      </c>
      <c r="AV283" s="13" t="s">
        <v>80</v>
      </c>
      <c r="AW283" s="13" t="s">
        <v>33</v>
      </c>
      <c r="AX283" s="13" t="s">
        <v>72</v>
      </c>
      <c r="AY283" s="239" t="s">
        <v>126</v>
      </c>
    </row>
    <row r="284" s="14" customFormat="1">
      <c r="A284" s="14"/>
      <c r="B284" s="240"/>
      <c r="C284" s="241"/>
      <c r="D284" s="210" t="s">
        <v>212</v>
      </c>
      <c r="E284" s="242" t="s">
        <v>19</v>
      </c>
      <c r="F284" s="243" t="s">
        <v>402</v>
      </c>
      <c r="G284" s="241"/>
      <c r="H284" s="244">
        <v>2.3999999999999999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212</v>
      </c>
      <c r="AU284" s="250" t="s">
        <v>83</v>
      </c>
      <c r="AV284" s="14" t="s">
        <v>83</v>
      </c>
      <c r="AW284" s="14" t="s">
        <v>33</v>
      </c>
      <c r="AX284" s="14" t="s">
        <v>80</v>
      </c>
      <c r="AY284" s="250" t="s">
        <v>126</v>
      </c>
    </row>
    <row r="285" s="11" customFormat="1" ht="22.8" customHeight="1">
      <c r="A285" s="11"/>
      <c r="B285" s="183"/>
      <c r="C285" s="184"/>
      <c r="D285" s="185" t="s">
        <v>71</v>
      </c>
      <c r="E285" s="226" t="s">
        <v>403</v>
      </c>
      <c r="F285" s="226" t="s">
        <v>404</v>
      </c>
      <c r="G285" s="184"/>
      <c r="H285" s="184"/>
      <c r="I285" s="187"/>
      <c r="J285" s="227">
        <f>BK285</f>
        <v>0</v>
      </c>
      <c r="K285" s="184"/>
      <c r="L285" s="189"/>
      <c r="M285" s="190"/>
      <c r="N285" s="191"/>
      <c r="O285" s="191"/>
      <c r="P285" s="192">
        <f>SUM(P286:P298)</f>
        <v>0</v>
      </c>
      <c r="Q285" s="191"/>
      <c r="R285" s="192">
        <f>SUM(R286:R298)</f>
        <v>0</v>
      </c>
      <c r="S285" s="191"/>
      <c r="T285" s="193">
        <f>SUM(T286:T298)</f>
        <v>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194" t="s">
        <v>80</v>
      </c>
      <c r="AT285" s="195" t="s">
        <v>71</v>
      </c>
      <c r="AU285" s="195" t="s">
        <v>80</v>
      </c>
      <c r="AY285" s="194" t="s">
        <v>126</v>
      </c>
      <c r="BK285" s="196">
        <f>SUM(BK286:BK298)</f>
        <v>0</v>
      </c>
    </row>
    <row r="286" s="2" customFormat="1" ht="24.15" customHeight="1">
      <c r="A286" s="39"/>
      <c r="B286" s="40"/>
      <c r="C286" s="197" t="s">
        <v>405</v>
      </c>
      <c r="D286" s="197" t="s">
        <v>127</v>
      </c>
      <c r="E286" s="198" t="s">
        <v>406</v>
      </c>
      <c r="F286" s="199" t="s">
        <v>407</v>
      </c>
      <c r="G286" s="200" t="s">
        <v>216</v>
      </c>
      <c r="H286" s="201">
        <v>5.3339999999999996</v>
      </c>
      <c r="I286" s="202"/>
      <c r="J286" s="203">
        <f>ROUND(I286*H286,2)</f>
        <v>0</v>
      </c>
      <c r="K286" s="199" t="s">
        <v>172</v>
      </c>
      <c r="L286" s="45"/>
      <c r="M286" s="204" t="s">
        <v>19</v>
      </c>
      <c r="N286" s="205" t="s">
        <v>43</v>
      </c>
      <c r="O286" s="85"/>
      <c r="P286" s="206">
        <f>O286*H286</f>
        <v>0</v>
      </c>
      <c r="Q286" s="206">
        <v>0</v>
      </c>
      <c r="R286" s="206">
        <f>Q286*H286</f>
        <v>0</v>
      </c>
      <c r="S286" s="206">
        <v>0</v>
      </c>
      <c r="T286" s="20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08" t="s">
        <v>125</v>
      </c>
      <c r="AT286" s="208" t="s">
        <v>127</v>
      </c>
      <c r="AU286" s="208" t="s">
        <v>83</v>
      </c>
      <c r="AY286" s="18" t="s">
        <v>126</v>
      </c>
      <c r="BE286" s="209">
        <f>IF(N286="základní",J286,0)</f>
        <v>0</v>
      </c>
      <c r="BF286" s="209">
        <f>IF(N286="snížená",J286,0)</f>
        <v>0</v>
      </c>
      <c r="BG286" s="209">
        <f>IF(N286="zákl. přenesená",J286,0)</f>
        <v>0</v>
      </c>
      <c r="BH286" s="209">
        <f>IF(N286="sníž. přenesená",J286,0)</f>
        <v>0</v>
      </c>
      <c r="BI286" s="209">
        <f>IF(N286="nulová",J286,0)</f>
        <v>0</v>
      </c>
      <c r="BJ286" s="18" t="s">
        <v>80</v>
      </c>
      <c r="BK286" s="209">
        <f>ROUND(I286*H286,2)</f>
        <v>0</v>
      </c>
      <c r="BL286" s="18" t="s">
        <v>125</v>
      </c>
      <c r="BM286" s="208" t="s">
        <v>408</v>
      </c>
    </row>
    <row r="287" s="2" customFormat="1">
      <c r="A287" s="39"/>
      <c r="B287" s="40"/>
      <c r="C287" s="41"/>
      <c r="D287" s="210" t="s">
        <v>132</v>
      </c>
      <c r="E287" s="41"/>
      <c r="F287" s="211" t="s">
        <v>409</v>
      </c>
      <c r="G287" s="41"/>
      <c r="H287" s="41"/>
      <c r="I287" s="212"/>
      <c r="J287" s="41"/>
      <c r="K287" s="41"/>
      <c r="L287" s="45"/>
      <c r="M287" s="213"/>
      <c r="N287" s="214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132</v>
      </c>
      <c r="AU287" s="18" t="s">
        <v>83</v>
      </c>
    </row>
    <row r="288" s="2" customFormat="1">
      <c r="A288" s="39"/>
      <c r="B288" s="40"/>
      <c r="C288" s="41"/>
      <c r="D288" s="228" t="s">
        <v>175</v>
      </c>
      <c r="E288" s="41"/>
      <c r="F288" s="229" t="s">
        <v>410</v>
      </c>
      <c r="G288" s="41"/>
      <c r="H288" s="41"/>
      <c r="I288" s="212"/>
      <c r="J288" s="41"/>
      <c r="K288" s="41"/>
      <c r="L288" s="45"/>
      <c r="M288" s="213"/>
      <c r="N288" s="214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175</v>
      </c>
      <c r="AU288" s="18" t="s">
        <v>83</v>
      </c>
    </row>
    <row r="289" s="2" customFormat="1" ht="24.15" customHeight="1">
      <c r="A289" s="39"/>
      <c r="B289" s="40"/>
      <c r="C289" s="197" t="s">
        <v>7</v>
      </c>
      <c r="D289" s="197" t="s">
        <v>127</v>
      </c>
      <c r="E289" s="198" t="s">
        <v>411</v>
      </c>
      <c r="F289" s="199" t="s">
        <v>412</v>
      </c>
      <c r="G289" s="200" t="s">
        <v>216</v>
      </c>
      <c r="H289" s="201">
        <v>5.3339999999999996</v>
      </c>
      <c r="I289" s="202"/>
      <c r="J289" s="203">
        <f>ROUND(I289*H289,2)</f>
        <v>0</v>
      </c>
      <c r="K289" s="199" t="s">
        <v>172</v>
      </c>
      <c r="L289" s="45"/>
      <c r="M289" s="204" t="s">
        <v>19</v>
      </c>
      <c r="N289" s="205" t="s">
        <v>43</v>
      </c>
      <c r="O289" s="85"/>
      <c r="P289" s="206">
        <f>O289*H289</f>
        <v>0</v>
      </c>
      <c r="Q289" s="206">
        <v>0</v>
      </c>
      <c r="R289" s="206">
        <f>Q289*H289</f>
        <v>0</v>
      </c>
      <c r="S289" s="206">
        <v>0</v>
      </c>
      <c r="T289" s="20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8" t="s">
        <v>125</v>
      </c>
      <c r="AT289" s="208" t="s">
        <v>127</v>
      </c>
      <c r="AU289" s="208" t="s">
        <v>83</v>
      </c>
      <c r="AY289" s="18" t="s">
        <v>126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8" t="s">
        <v>80</v>
      </c>
      <c r="BK289" s="209">
        <f>ROUND(I289*H289,2)</f>
        <v>0</v>
      </c>
      <c r="BL289" s="18" t="s">
        <v>125</v>
      </c>
      <c r="BM289" s="208" t="s">
        <v>413</v>
      </c>
    </row>
    <row r="290" s="2" customFormat="1">
      <c r="A290" s="39"/>
      <c r="B290" s="40"/>
      <c r="C290" s="41"/>
      <c r="D290" s="210" t="s">
        <v>132</v>
      </c>
      <c r="E290" s="41"/>
      <c r="F290" s="211" t="s">
        <v>414</v>
      </c>
      <c r="G290" s="41"/>
      <c r="H290" s="41"/>
      <c r="I290" s="212"/>
      <c r="J290" s="41"/>
      <c r="K290" s="41"/>
      <c r="L290" s="45"/>
      <c r="M290" s="213"/>
      <c r="N290" s="214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132</v>
      </c>
      <c r="AU290" s="18" t="s">
        <v>83</v>
      </c>
    </row>
    <row r="291" s="2" customFormat="1">
      <c r="A291" s="39"/>
      <c r="B291" s="40"/>
      <c r="C291" s="41"/>
      <c r="D291" s="228" t="s">
        <v>175</v>
      </c>
      <c r="E291" s="41"/>
      <c r="F291" s="229" t="s">
        <v>415</v>
      </c>
      <c r="G291" s="41"/>
      <c r="H291" s="41"/>
      <c r="I291" s="212"/>
      <c r="J291" s="41"/>
      <c r="K291" s="41"/>
      <c r="L291" s="45"/>
      <c r="M291" s="213"/>
      <c r="N291" s="214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175</v>
      </c>
      <c r="AU291" s="18" t="s">
        <v>83</v>
      </c>
    </row>
    <row r="292" s="2" customFormat="1" ht="24.15" customHeight="1">
      <c r="A292" s="39"/>
      <c r="B292" s="40"/>
      <c r="C292" s="197" t="s">
        <v>416</v>
      </c>
      <c r="D292" s="197" t="s">
        <v>127</v>
      </c>
      <c r="E292" s="198" t="s">
        <v>417</v>
      </c>
      <c r="F292" s="199" t="s">
        <v>418</v>
      </c>
      <c r="G292" s="200" t="s">
        <v>216</v>
      </c>
      <c r="H292" s="201">
        <v>85.343999999999994</v>
      </c>
      <c r="I292" s="202"/>
      <c r="J292" s="203">
        <f>ROUND(I292*H292,2)</f>
        <v>0</v>
      </c>
      <c r="K292" s="199" t="s">
        <v>172</v>
      </c>
      <c r="L292" s="45"/>
      <c r="M292" s="204" t="s">
        <v>19</v>
      </c>
      <c r="N292" s="205" t="s">
        <v>43</v>
      </c>
      <c r="O292" s="85"/>
      <c r="P292" s="206">
        <f>O292*H292</f>
        <v>0</v>
      </c>
      <c r="Q292" s="206">
        <v>0</v>
      </c>
      <c r="R292" s="206">
        <f>Q292*H292</f>
        <v>0</v>
      </c>
      <c r="S292" s="206">
        <v>0</v>
      </c>
      <c r="T292" s="20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8" t="s">
        <v>125</v>
      </c>
      <c r="AT292" s="208" t="s">
        <v>127</v>
      </c>
      <c r="AU292" s="208" t="s">
        <v>83</v>
      </c>
      <c r="AY292" s="18" t="s">
        <v>126</v>
      </c>
      <c r="BE292" s="209">
        <f>IF(N292="základní",J292,0)</f>
        <v>0</v>
      </c>
      <c r="BF292" s="209">
        <f>IF(N292="snížená",J292,0)</f>
        <v>0</v>
      </c>
      <c r="BG292" s="209">
        <f>IF(N292="zákl. přenesená",J292,0)</f>
        <v>0</v>
      </c>
      <c r="BH292" s="209">
        <f>IF(N292="sníž. přenesená",J292,0)</f>
        <v>0</v>
      </c>
      <c r="BI292" s="209">
        <f>IF(N292="nulová",J292,0)</f>
        <v>0</v>
      </c>
      <c r="BJ292" s="18" t="s">
        <v>80</v>
      </c>
      <c r="BK292" s="209">
        <f>ROUND(I292*H292,2)</f>
        <v>0</v>
      </c>
      <c r="BL292" s="18" t="s">
        <v>125</v>
      </c>
      <c r="BM292" s="208" t="s">
        <v>419</v>
      </c>
    </row>
    <row r="293" s="2" customFormat="1">
      <c r="A293" s="39"/>
      <c r="B293" s="40"/>
      <c r="C293" s="41"/>
      <c r="D293" s="210" t="s">
        <v>132</v>
      </c>
      <c r="E293" s="41"/>
      <c r="F293" s="211" t="s">
        <v>420</v>
      </c>
      <c r="G293" s="41"/>
      <c r="H293" s="41"/>
      <c r="I293" s="212"/>
      <c r="J293" s="41"/>
      <c r="K293" s="41"/>
      <c r="L293" s="45"/>
      <c r="M293" s="213"/>
      <c r="N293" s="214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132</v>
      </c>
      <c r="AU293" s="18" t="s">
        <v>83</v>
      </c>
    </row>
    <row r="294" s="2" customFormat="1">
      <c r="A294" s="39"/>
      <c r="B294" s="40"/>
      <c r="C294" s="41"/>
      <c r="D294" s="228" t="s">
        <v>175</v>
      </c>
      <c r="E294" s="41"/>
      <c r="F294" s="229" t="s">
        <v>421</v>
      </c>
      <c r="G294" s="41"/>
      <c r="H294" s="41"/>
      <c r="I294" s="212"/>
      <c r="J294" s="41"/>
      <c r="K294" s="41"/>
      <c r="L294" s="45"/>
      <c r="M294" s="213"/>
      <c r="N294" s="214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175</v>
      </c>
      <c r="AU294" s="18" t="s">
        <v>83</v>
      </c>
    </row>
    <row r="295" s="14" customFormat="1">
      <c r="A295" s="14"/>
      <c r="B295" s="240"/>
      <c r="C295" s="241"/>
      <c r="D295" s="210" t="s">
        <v>212</v>
      </c>
      <c r="E295" s="241"/>
      <c r="F295" s="243" t="s">
        <v>422</v>
      </c>
      <c r="G295" s="241"/>
      <c r="H295" s="244">
        <v>85.343999999999994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212</v>
      </c>
      <c r="AU295" s="250" t="s">
        <v>83</v>
      </c>
      <c r="AV295" s="14" t="s">
        <v>83</v>
      </c>
      <c r="AW295" s="14" t="s">
        <v>4</v>
      </c>
      <c r="AX295" s="14" t="s">
        <v>80</v>
      </c>
      <c r="AY295" s="250" t="s">
        <v>126</v>
      </c>
    </row>
    <row r="296" s="2" customFormat="1" ht="44.25" customHeight="1">
      <c r="A296" s="39"/>
      <c r="B296" s="40"/>
      <c r="C296" s="197" t="s">
        <v>423</v>
      </c>
      <c r="D296" s="197" t="s">
        <v>127</v>
      </c>
      <c r="E296" s="198" t="s">
        <v>424</v>
      </c>
      <c r="F296" s="199" t="s">
        <v>425</v>
      </c>
      <c r="G296" s="200" t="s">
        <v>216</v>
      </c>
      <c r="H296" s="201">
        <v>5.3339999999999996</v>
      </c>
      <c r="I296" s="202"/>
      <c r="J296" s="203">
        <f>ROUND(I296*H296,2)</f>
        <v>0</v>
      </c>
      <c r="K296" s="199" t="s">
        <v>172</v>
      </c>
      <c r="L296" s="45"/>
      <c r="M296" s="204" t="s">
        <v>19</v>
      </c>
      <c r="N296" s="205" t="s">
        <v>43</v>
      </c>
      <c r="O296" s="85"/>
      <c r="P296" s="206">
        <f>O296*H296</f>
        <v>0</v>
      </c>
      <c r="Q296" s="206">
        <v>0</v>
      </c>
      <c r="R296" s="206">
        <f>Q296*H296</f>
        <v>0</v>
      </c>
      <c r="S296" s="206">
        <v>0</v>
      </c>
      <c r="T296" s="20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08" t="s">
        <v>125</v>
      </c>
      <c r="AT296" s="208" t="s">
        <v>127</v>
      </c>
      <c r="AU296" s="208" t="s">
        <v>83</v>
      </c>
      <c r="AY296" s="18" t="s">
        <v>126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8" t="s">
        <v>80</v>
      </c>
      <c r="BK296" s="209">
        <f>ROUND(I296*H296,2)</f>
        <v>0</v>
      </c>
      <c r="BL296" s="18" t="s">
        <v>125</v>
      </c>
      <c r="BM296" s="208" t="s">
        <v>426</v>
      </c>
    </row>
    <row r="297" s="2" customFormat="1">
      <c r="A297" s="39"/>
      <c r="B297" s="40"/>
      <c r="C297" s="41"/>
      <c r="D297" s="210" t="s">
        <v>132</v>
      </c>
      <c r="E297" s="41"/>
      <c r="F297" s="211" t="s">
        <v>427</v>
      </c>
      <c r="G297" s="41"/>
      <c r="H297" s="41"/>
      <c r="I297" s="212"/>
      <c r="J297" s="41"/>
      <c r="K297" s="41"/>
      <c r="L297" s="45"/>
      <c r="M297" s="213"/>
      <c r="N297" s="214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132</v>
      </c>
      <c r="AU297" s="18" t="s">
        <v>83</v>
      </c>
    </row>
    <row r="298" s="2" customFormat="1">
      <c r="A298" s="39"/>
      <c r="B298" s="40"/>
      <c r="C298" s="41"/>
      <c r="D298" s="228" t="s">
        <v>175</v>
      </c>
      <c r="E298" s="41"/>
      <c r="F298" s="229" t="s">
        <v>428</v>
      </c>
      <c r="G298" s="41"/>
      <c r="H298" s="41"/>
      <c r="I298" s="212"/>
      <c r="J298" s="41"/>
      <c r="K298" s="41"/>
      <c r="L298" s="45"/>
      <c r="M298" s="213"/>
      <c r="N298" s="214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175</v>
      </c>
      <c r="AU298" s="18" t="s">
        <v>83</v>
      </c>
    </row>
    <row r="299" s="11" customFormat="1" ht="22.8" customHeight="1">
      <c r="A299" s="11"/>
      <c r="B299" s="183"/>
      <c r="C299" s="184"/>
      <c r="D299" s="185" t="s">
        <v>71</v>
      </c>
      <c r="E299" s="226" t="s">
        <v>429</v>
      </c>
      <c r="F299" s="226" t="s">
        <v>430</v>
      </c>
      <c r="G299" s="184"/>
      <c r="H299" s="184"/>
      <c r="I299" s="187"/>
      <c r="J299" s="227">
        <f>BK299</f>
        <v>0</v>
      </c>
      <c r="K299" s="184"/>
      <c r="L299" s="189"/>
      <c r="M299" s="190"/>
      <c r="N299" s="191"/>
      <c r="O299" s="191"/>
      <c r="P299" s="192">
        <f>SUM(P300:P302)</f>
        <v>0</v>
      </c>
      <c r="Q299" s="191"/>
      <c r="R299" s="192">
        <f>SUM(R300:R302)</f>
        <v>0</v>
      </c>
      <c r="S299" s="191"/>
      <c r="T299" s="193">
        <f>SUM(T300:T302)</f>
        <v>0</v>
      </c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R299" s="194" t="s">
        <v>80</v>
      </c>
      <c r="AT299" s="195" t="s">
        <v>71</v>
      </c>
      <c r="AU299" s="195" t="s">
        <v>80</v>
      </c>
      <c r="AY299" s="194" t="s">
        <v>126</v>
      </c>
      <c r="BK299" s="196">
        <f>SUM(BK300:BK302)</f>
        <v>0</v>
      </c>
    </row>
    <row r="300" s="2" customFormat="1" ht="16.5" customHeight="1">
      <c r="A300" s="39"/>
      <c r="B300" s="40"/>
      <c r="C300" s="197" t="s">
        <v>431</v>
      </c>
      <c r="D300" s="197" t="s">
        <v>127</v>
      </c>
      <c r="E300" s="198" t="s">
        <v>432</v>
      </c>
      <c r="F300" s="199" t="s">
        <v>433</v>
      </c>
      <c r="G300" s="200" t="s">
        <v>216</v>
      </c>
      <c r="H300" s="201">
        <v>7.694</v>
      </c>
      <c r="I300" s="202"/>
      <c r="J300" s="203">
        <f>ROUND(I300*H300,2)</f>
        <v>0</v>
      </c>
      <c r="K300" s="199" t="s">
        <v>172</v>
      </c>
      <c r="L300" s="45"/>
      <c r="M300" s="204" t="s">
        <v>19</v>
      </c>
      <c r="N300" s="205" t="s">
        <v>43</v>
      </c>
      <c r="O300" s="85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08" t="s">
        <v>125</v>
      </c>
      <c r="AT300" s="208" t="s">
        <v>127</v>
      </c>
      <c r="AU300" s="208" t="s">
        <v>83</v>
      </c>
      <c r="AY300" s="18" t="s">
        <v>126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8" t="s">
        <v>80</v>
      </c>
      <c r="BK300" s="209">
        <f>ROUND(I300*H300,2)</f>
        <v>0</v>
      </c>
      <c r="BL300" s="18" t="s">
        <v>125</v>
      </c>
      <c r="BM300" s="208" t="s">
        <v>434</v>
      </c>
    </row>
    <row r="301" s="2" customFormat="1">
      <c r="A301" s="39"/>
      <c r="B301" s="40"/>
      <c r="C301" s="41"/>
      <c r="D301" s="210" t="s">
        <v>132</v>
      </c>
      <c r="E301" s="41"/>
      <c r="F301" s="211" t="s">
        <v>435</v>
      </c>
      <c r="G301" s="41"/>
      <c r="H301" s="41"/>
      <c r="I301" s="212"/>
      <c r="J301" s="41"/>
      <c r="K301" s="41"/>
      <c r="L301" s="45"/>
      <c r="M301" s="213"/>
      <c r="N301" s="214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132</v>
      </c>
      <c r="AU301" s="18" t="s">
        <v>83</v>
      </c>
    </row>
    <row r="302" s="2" customFormat="1">
      <c r="A302" s="39"/>
      <c r="B302" s="40"/>
      <c r="C302" s="41"/>
      <c r="D302" s="228" t="s">
        <v>175</v>
      </c>
      <c r="E302" s="41"/>
      <c r="F302" s="229" t="s">
        <v>436</v>
      </c>
      <c r="G302" s="41"/>
      <c r="H302" s="41"/>
      <c r="I302" s="212"/>
      <c r="J302" s="41"/>
      <c r="K302" s="41"/>
      <c r="L302" s="45"/>
      <c r="M302" s="213"/>
      <c r="N302" s="214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175</v>
      </c>
      <c r="AU302" s="18" t="s">
        <v>83</v>
      </c>
    </row>
    <row r="303" s="11" customFormat="1" ht="25.92" customHeight="1">
      <c r="A303" s="11"/>
      <c r="B303" s="183"/>
      <c r="C303" s="184"/>
      <c r="D303" s="185" t="s">
        <v>71</v>
      </c>
      <c r="E303" s="186" t="s">
        <v>437</v>
      </c>
      <c r="F303" s="186" t="s">
        <v>438</v>
      </c>
      <c r="G303" s="184"/>
      <c r="H303" s="184"/>
      <c r="I303" s="187"/>
      <c r="J303" s="188">
        <f>BK303</f>
        <v>0</v>
      </c>
      <c r="K303" s="184"/>
      <c r="L303" s="189"/>
      <c r="M303" s="190"/>
      <c r="N303" s="191"/>
      <c r="O303" s="191"/>
      <c r="P303" s="192">
        <f>P304+P339+P366+P431+P460+P476</f>
        <v>0</v>
      </c>
      <c r="Q303" s="191"/>
      <c r="R303" s="192">
        <f>R304+R339+R366+R431+R460+R476</f>
        <v>5.1597652599999995</v>
      </c>
      <c r="S303" s="191"/>
      <c r="T303" s="193">
        <f>T304+T339+T366+T431+T460+T476</f>
        <v>0.091559849999999998</v>
      </c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  <c r="AE303" s="11"/>
      <c r="AR303" s="194" t="s">
        <v>83</v>
      </c>
      <c r="AT303" s="195" t="s">
        <v>71</v>
      </c>
      <c r="AU303" s="195" t="s">
        <v>72</v>
      </c>
      <c r="AY303" s="194" t="s">
        <v>126</v>
      </c>
      <c r="BK303" s="196">
        <f>BK304+BK339+BK366+BK431+BK460+BK476</f>
        <v>0</v>
      </c>
    </row>
    <row r="304" s="11" customFormat="1" ht="22.8" customHeight="1">
      <c r="A304" s="11"/>
      <c r="B304" s="183"/>
      <c r="C304" s="184"/>
      <c r="D304" s="185" t="s">
        <v>71</v>
      </c>
      <c r="E304" s="226" t="s">
        <v>439</v>
      </c>
      <c r="F304" s="226" t="s">
        <v>440</v>
      </c>
      <c r="G304" s="184"/>
      <c r="H304" s="184"/>
      <c r="I304" s="187"/>
      <c r="J304" s="227">
        <f>BK304</f>
        <v>0</v>
      </c>
      <c r="K304" s="184"/>
      <c r="L304" s="189"/>
      <c r="M304" s="190"/>
      <c r="N304" s="191"/>
      <c r="O304" s="191"/>
      <c r="P304" s="192">
        <f>SUM(P305:P338)</f>
        <v>0</v>
      </c>
      <c r="Q304" s="191"/>
      <c r="R304" s="192">
        <f>SUM(R305:R338)</f>
        <v>1.2873242599999999</v>
      </c>
      <c r="S304" s="191"/>
      <c r="T304" s="193">
        <f>SUM(T305:T338)</f>
        <v>0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R304" s="194" t="s">
        <v>83</v>
      </c>
      <c r="AT304" s="195" t="s">
        <v>71</v>
      </c>
      <c r="AU304" s="195" t="s">
        <v>80</v>
      </c>
      <c r="AY304" s="194" t="s">
        <v>126</v>
      </c>
      <c r="BK304" s="196">
        <f>SUM(BK305:BK338)</f>
        <v>0</v>
      </c>
    </row>
    <row r="305" s="2" customFormat="1" ht="24.15" customHeight="1">
      <c r="A305" s="39"/>
      <c r="B305" s="40"/>
      <c r="C305" s="197" t="s">
        <v>441</v>
      </c>
      <c r="D305" s="197" t="s">
        <v>127</v>
      </c>
      <c r="E305" s="198" t="s">
        <v>442</v>
      </c>
      <c r="F305" s="199" t="s">
        <v>443</v>
      </c>
      <c r="G305" s="200" t="s">
        <v>229</v>
      </c>
      <c r="H305" s="201">
        <v>72.597999999999999</v>
      </c>
      <c r="I305" s="202"/>
      <c r="J305" s="203">
        <f>ROUND(I305*H305,2)</f>
        <v>0</v>
      </c>
      <c r="K305" s="199" t="s">
        <v>172</v>
      </c>
      <c r="L305" s="45"/>
      <c r="M305" s="204" t="s">
        <v>19</v>
      </c>
      <c r="N305" s="205" t="s">
        <v>43</v>
      </c>
      <c r="O305" s="85"/>
      <c r="P305" s="206">
        <f>O305*H305</f>
        <v>0</v>
      </c>
      <c r="Q305" s="206">
        <v>0.015769999999999999</v>
      </c>
      <c r="R305" s="206">
        <f>Q305*H305</f>
        <v>1.1448704599999999</v>
      </c>
      <c r="S305" s="206">
        <v>0</v>
      </c>
      <c r="T305" s="20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08" t="s">
        <v>372</v>
      </c>
      <c r="AT305" s="208" t="s">
        <v>127</v>
      </c>
      <c r="AU305" s="208" t="s">
        <v>83</v>
      </c>
      <c r="AY305" s="18" t="s">
        <v>126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8" t="s">
        <v>80</v>
      </c>
      <c r="BK305" s="209">
        <f>ROUND(I305*H305,2)</f>
        <v>0</v>
      </c>
      <c r="BL305" s="18" t="s">
        <v>372</v>
      </c>
      <c r="BM305" s="208" t="s">
        <v>444</v>
      </c>
    </row>
    <row r="306" s="2" customFormat="1">
      <c r="A306" s="39"/>
      <c r="B306" s="40"/>
      <c r="C306" s="41"/>
      <c r="D306" s="210" t="s">
        <v>132</v>
      </c>
      <c r="E306" s="41"/>
      <c r="F306" s="211" t="s">
        <v>445</v>
      </c>
      <c r="G306" s="41"/>
      <c r="H306" s="41"/>
      <c r="I306" s="212"/>
      <c r="J306" s="41"/>
      <c r="K306" s="41"/>
      <c r="L306" s="45"/>
      <c r="M306" s="213"/>
      <c r="N306" s="214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132</v>
      </c>
      <c r="AU306" s="18" t="s">
        <v>83</v>
      </c>
    </row>
    <row r="307" s="2" customFormat="1">
      <c r="A307" s="39"/>
      <c r="B307" s="40"/>
      <c r="C307" s="41"/>
      <c r="D307" s="228" t="s">
        <v>175</v>
      </c>
      <c r="E307" s="41"/>
      <c r="F307" s="229" t="s">
        <v>446</v>
      </c>
      <c r="G307" s="41"/>
      <c r="H307" s="41"/>
      <c r="I307" s="212"/>
      <c r="J307" s="41"/>
      <c r="K307" s="41"/>
      <c r="L307" s="45"/>
      <c r="M307" s="213"/>
      <c r="N307" s="214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175</v>
      </c>
      <c r="AU307" s="18" t="s">
        <v>83</v>
      </c>
    </row>
    <row r="308" s="14" customFormat="1">
      <c r="A308" s="14"/>
      <c r="B308" s="240"/>
      <c r="C308" s="241"/>
      <c r="D308" s="210" t="s">
        <v>212</v>
      </c>
      <c r="E308" s="242" t="s">
        <v>19</v>
      </c>
      <c r="F308" s="243" t="s">
        <v>330</v>
      </c>
      <c r="G308" s="241"/>
      <c r="H308" s="244">
        <v>7.3079999999999998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212</v>
      </c>
      <c r="AU308" s="250" t="s">
        <v>83</v>
      </c>
      <c r="AV308" s="14" t="s">
        <v>83</v>
      </c>
      <c r="AW308" s="14" t="s">
        <v>33</v>
      </c>
      <c r="AX308" s="14" t="s">
        <v>72</v>
      </c>
      <c r="AY308" s="250" t="s">
        <v>126</v>
      </c>
    </row>
    <row r="309" s="14" customFormat="1">
      <c r="A309" s="14"/>
      <c r="B309" s="240"/>
      <c r="C309" s="241"/>
      <c r="D309" s="210" t="s">
        <v>212</v>
      </c>
      <c r="E309" s="242" t="s">
        <v>19</v>
      </c>
      <c r="F309" s="243" t="s">
        <v>331</v>
      </c>
      <c r="G309" s="241"/>
      <c r="H309" s="244">
        <v>5.8499999999999996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212</v>
      </c>
      <c r="AU309" s="250" t="s">
        <v>83</v>
      </c>
      <c r="AV309" s="14" t="s">
        <v>83</v>
      </c>
      <c r="AW309" s="14" t="s">
        <v>33</v>
      </c>
      <c r="AX309" s="14" t="s">
        <v>72</v>
      </c>
      <c r="AY309" s="250" t="s">
        <v>126</v>
      </c>
    </row>
    <row r="310" s="14" customFormat="1">
      <c r="A310" s="14"/>
      <c r="B310" s="240"/>
      <c r="C310" s="241"/>
      <c r="D310" s="210" t="s">
        <v>212</v>
      </c>
      <c r="E310" s="242" t="s">
        <v>19</v>
      </c>
      <c r="F310" s="243" t="s">
        <v>332</v>
      </c>
      <c r="G310" s="241"/>
      <c r="H310" s="244">
        <v>27.66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212</v>
      </c>
      <c r="AU310" s="250" t="s">
        <v>83</v>
      </c>
      <c r="AV310" s="14" t="s">
        <v>83</v>
      </c>
      <c r="AW310" s="14" t="s">
        <v>33</v>
      </c>
      <c r="AX310" s="14" t="s">
        <v>72</v>
      </c>
      <c r="AY310" s="250" t="s">
        <v>126</v>
      </c>
    </row>
    <row r="311" s="14" customFormat="1">
      <c r="A311" s="14"/>
      <c r="B311" s="240"/>
      <c r="C311" s="241"/>
      <c r="D311" s="210" t="s">
        <v>212</v>
      </c>
      <c r="E311" s="242" t="s">
        <v>19</v>
      </c>
      <c r="F311" s="243" t="s">
        <v>333</v>
      </c>
      <c r="G311" s="241"/>
      <c r="H311" s="244">
        <v>12.27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212</v>
      </c>
      <c r="AU311" s="250" t="s">
        <v>83</v>
      </c>
      <c r="AV311" s="14" t="s">
        <v>83</v>
      </c>
      <c r="AW311" s="14" t="s">
        <v>33</v>
      </c>
      <c r="AX311" s="14" t="s">
        <v>72</v>
      </c>
      <c r="AY311" s="250" t="s">
        <v>126</v>
      </c>
    </row>
    <row r="312" s="14" customFormat="1">
      <c r="A312" s="14"/>
      <c r="B312" s="240"/>
      <c r="C312" s="241"/>
      <c r="D312" s="210" t="s">
        <v>212</v>
      </c>
      <c r="E312" s="242" t="s">
        <v>19</v>
      </c>
      <c r="F312" s="243" t="s">
        <v>334</v>
      </c>
      <c r="G312" s="241"/>
      <c r="H312" s="244">
        <v>19.510000000000002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212</v>
      </c>
      <c r="AU312" s="250" t="s">
        <v>83</v>
      </c>
      <c r="AV312" s="14" t="s">
        <v>83</v>
      </c>
      <c r="AW312" s="14" t="s">
        <v>33</v>
      </c>
      <c r="AX312" s="14" t="s">
        <v>72</v>
      </c>
      <c r="AY312" s="250" t="s">
        <v>126</v>
      </c>
    </row>
    <row r="313" s="15" customFormat="1">
      <c r="A313" s="15"/>
      <c r="B313" s="261"/>
      <c r="C313" s="262"/>
      <c r="D313" s="210" t="s">
        <v>212</v>
      </c>
      <c r="E313" s="263" t="s">
        <v>19</v>
      </c>
      <c r="F313" s="264" t="s">
        <v>248</v>
      </c>
      <c r="G313" s="262"/>
      <c r="H313" s="265">
        <v>72.597999999999999</v>
      </c>
      <c r="I313" s="266"/>
      <c r="J313" s="262"/>
      <c r="K313" s="262"/>
      <c r="L313" s="267"/>
      <c r="M313" s="268"/>
      <c r="N313" s="269"/>
      <c r="O313" s="269"/>
      <c r="P313" s="269"/>
      <c r="Q313" s="269"/>
      <c r="R313" s="269"/>
      <c r="S313" s="269"/>
      <c r="T313" s="270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1" t="s">
        <v>212</v>
      </c>
      <c r="AU313" s="271" t="s">
        <v>83</v>
      </c>
      <c r="AV313" s="15" t="s">
        <v>125</v>
      </c>
      <c r="AW313" s="15" t="s">
        <v>33</v>
      </c>
      <c r="AX313" s="15" t="s">
        <v>80</v>
      </c>
      <c r="AY313" s="271" t="s">
        <v>126</v>
      </c>
    </row>
    <row r="314" s="2" customFormat="1" ht="24.15" customHeight="1">
      <c r="A314" s="39"/>
      <c r="B314" s="40"/>
      <c r="C314" s="197" t="s">
        <v>447</v>
      </c>
      <c r="D314" s="197" t="s">
        <v>127</v>
      </c>
      <c r="E314" s="198" t="s">
        <v>448</v>
      </c>
      <c r="F314" s="199" t="s">
        <v>449</v>
      </c>
      <c r="G314" s="200" t="s">
        <v>229</v>
      </c>
      <c r="H314" s="201">
        <v>8.0700000000000003</v>
      </c>
      <c r="I314" s="202"/>
      <c r="J314" s="203">
        <f>ROUND(I314*H314,2)</f>
        <v>0</v>
      </c>
      <c r="K314" s="199" t="s">
        <v>172</v>
      </c>
      <c r="L314" s="45"/>
      <c r="M314" s="204" t="s">
        <v>19</v>
      </c>
      <c r="N314" s="205" t="s">
        <v>43</v>
      </c>
      <c r="O314" s="85"/>
      <c r="P314" s="206">
        <f>O314*H314</f>
        <v>0</v>
      </c>
      <c r="Q314" s="206">
        <v>0.016080000000000001</v>
      </c>
      <c r="R314" s="206">
        <f>Q314*H314</f>
        <v>0.12976560000000001</v>
      </c>
      <c r="S314" s="206">
        <v>0</v>
      </c>
      <c r="T314" s="20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8" t="s">
        <v>372</v>
      </c>
      <c r="AT314" s="208" t="s">
        <v>127</v>
      </c>
      <c r="AU314" s="208" t="s">
        <v>83</v>
      </c>
      <c r="AY314" s="18" t="s">
        <v>126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18" t="s">
        <v>80</v>
      </c>
      <c r="BK314" s="209">
        <f>ROUND(I314*H314,2)</f>
        <v>0</v>
      </c>
      <c r="BL314" s="18" t="s">
        <v>372</v>
      </c>
      <c r="BM314" s="208" t="s">
        <v>450</v>
      </c>
    </row>
    <row r="315" s="2" customFormat="1">
      <c r="A315" s="39"/>
      <c r="B315" s="40"/>
      <c r="C315" s="41"/>
      <c r="D315" s="210" t="s">
        <v>132</v>
      </c>
      <c r="E315" s="41"/>
      <c r="F315" s="211" t="s">
        <v>451</v>
      </c>
      <c r="G315" s="41"/>
      <c r="H315" s="41"/>
      <c r="I315" s="212"/>
      <c r="J315" s="41"/>
      <c r="K315" s="41"/>
      <c r="L315" s="45"/>
      <c r="M315" s="213"/>
      <c r="N315" s="214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132</v>
      </c>
      <c r="AU315" s="18" t="s">
        <v>83</v>
      </c>
    </row>
    <row r="316" s="2" customFormat="1">
      <c r="A316" s="39"/>
      <c r="B316" s="40"/>
      <c r="C316" s="41"/>
      <c r="D316" s="228" t="s">
        <v>175</v>
      </c>
      <c r="E316" s="41"/>
      <c r="F316" s="229" t="s">
        <v>452</v>
      </c>
      <c r="G316" s="41"/>
      <c r="H316" s="41"/>
      <c r="I316" s="212"/>
      <c r="J316" s="41"/>
      <c r="K316" s="41"/>
      <c r="L316" s="45"/>
      <c r="M316" s="213"/>
      <c r="N316" s="214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175</v>
      </c>
      <c r="AU316" s="18" t="s">
        <v>83</v>
      </c>
    </row>
    <row r="317" s="14" customFormat="1">
      <c r="A317" s="14"/>
      <c r="B317" s="240"/>
      <c r="C317" s="241"/>
      <c r="D317" s="210" t="s">
        <v>212</v>
      </c>
      <c r="E317" s="242" t="s">
        <v>19</v>
      </c>
      <c r="F317" s="243" t="s">
        <v>335</v>
      </c>
      <c r="G317" s="241"/>
      <c r="H317" s="244">
        <v>1.5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212</v>
      </c>
      <c r="AU317" s="250" t="s">
        <v>83</v>
      </c>
      <c r="AV317" s="14" t="s">
        <v>83</v>
      </c>
      <c r="AW317" s="14" t="s">
        <v>33</v>
      </c>
      <c r="AX317" s="14" t="s">
        <v>72</v>
      </c>
      <c r="AY317" s="250" t="s">
        <v>126</v>
      </c>
    </row>
    <row r="318" s="14" customFormat="1">
      <c r="A318" s="14"/>
      <c r="B318" s="240"/>
      <c r="C318" s="241"/>
      <c r="D318" s="210" t="s">
        <v>212</v>
      </c>
      <c r="E318" s="242" t="s">
        <v>19</v>
      </c>
      <c r="F318" s="243" t="s">
        <v>336</v>
      </c>
      <c r="G318" s="241"/>
      <c r="H318" s="244">
        <v>1.3500000000000001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212</v>
      </c>
      <c r="AU318" s="250" t="s">
        <v>83</v>
      </c>
      <c r="AV318" s="14" t="s">
        <v>83</v>
      </c>
      <c r="AW318" s="14" t="s">
        <v>33</v>
      </c>
      <c r="AX318" s="14" t="s">
        <v>72</v>
      </c>
      <c r="AY318" s="250" t="s">
        <v>126</v>
      </c>
    </row>
    <row r="319" s="14" customFormat="1">
      <c r="A319" s="14"/>
      <c r="B319" s="240"/>
      <c r="C319" s="241"/>
      <c r="D319" s="210" t="s">
        <v>212</v>
      </c>
      <c r="E319" s="242" t="s">
        <v>19</v>
      </c>
      <c r="F319" s="243" t="s">
        <v>337</v>
      </c>
      <c r="G319" s="241"/>
      <c r="H319" s="244">
        <v>5.2199999999999998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212</v>
      </c>
      <c r="AU319" s="250" t="s">
        <v>83</v>
      </c>
      <c r="AV319" s="14" t="s">
        <v>83</v>
      </c>
      <c r="AW319" s="14" t="s">
        <v>33</v>
      </c>
      <c r="AX319" s="14" t="s">
        <v>72</v>
      </c>
      <c r="AY319" s="250" t="s">
        <v>126</v>
      </c>
    </row>
    <row r="320" s="15" customFormat="1">
      <c r="A320" s="15"/>
      <c r="B320" s="261"/>
      <c r="C320" s="262"/>
      <c r="D320" s="210" t="s">
        <v>212</v>
      </c>
      <c r="E320" s="263" t="s">
        <v>19</v>
      </c>
      <c r="F320" s="264" t="s">
        <v>248</v>
      </c>
      <c r="G320" s="262"/>
      <c r="H320" s="265">
        <v>8.0700000000000003</v>
      </c>
      <c r="I320" s="266"/>
      <c r="J320" s="262"/>
      <c r="K320" s="262"/>
      <c r="L320" s="267"/>
      <c r="M320" s="268"/>
      <c r="N320" s="269"/>
      <c r="O320" s="269"/>
      <c r="P320" s="269"/>
      <c r="Q320" s="269"/>
      <c r="R320" s="269"/>
      <c r="S320" s="269"/>
      <c r="T320" s="270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1" t="s">
        <v>212</v>
      </c>
      <c r="AU320" s="271" t="s">
        <v>83</v>
      </c>
      <c r="AV320" s="15" t="s">
        <v>125</v>
      </c>
      <c r="AW320" s="15" t="s">
        <v>33</v>
      </c>
      <c r="AX320" s="15" t="s">
        <v>80</v>
      </c>
      <c r="AY320" s="271" t="s">
        <v>126</v>
      </c>
    </row>
    <row r="321" s="2" customFormat="1" ht="16.5" customHeight="1">
      <c r="A321" s="39"/>
      <c r="B321" s="40"/>
      <c r="C321" s="197" t="s">
        <v>453</v>
      </c>
      <c r="D321" s="197" t="s">
        <v>127</v>
      </c>
      <c r="E321" s="198" t="s">
        <v>454</v>
      </c>
      <c r="F321" s="199" t="s">
        <v>455</v>
      </c>
      <c r="G321" s="200" t="s">
        <v>229</v>
      </c>
      <c r="H321" s="201">
        <v>80.668000000000006</v>
      </c>
      <c r="I321" s="202"/>
      <c r="J321" s="203">
        <f>ROUND(I321*H321,2)</f>
        <v>0</v>
      </c>
      <c r="K321" s="199" t="s">
        <v>172</v>
      </c>
      <c r="L321" s="45"/>
      <c r="M321" s="204" t="s">
        <v>19</v>
      </c>
      <c r="N321" s="205" t="s">
        <v>43</v>
      </c>
      <c r="O321" s="85"/>
      <c r="P321" s="206">
        <f>O321*H321</f>
        <v>0</v>
      </c>
      <c r="Q321" s="206">
        <v>0</v>
      </c>
      <c r="R321" s="206">
        <f>Q321*H321</f>
        <v>0</v>
      </c>
      <c r="S321" s="206">
        <v>0</v>
      </c>
      <c r="T321" s="20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08" t="s">
        <v>372</v>
      </c>
      <c r="AT321" s="208" t="s">
        <v>127</v>
      </c>
      <c r="AU321" s="208" t="s">
        <v>83</v>
      </c>
      <c r="AY321" s="18" t="s">
        <v>126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8" t="s">
        <v>80</v>
      </c>
      <c r="BK321" s="209">
        <f>ROUND(I321*H321,2)</f>
        <v>0</v>
      </c>
      <c r="BL321" s="18" t="s">
        <v>372</v>
      </c>
      <c r="BM321" s="208" t="s">
        <v>456</v>
      </c>
    </row>
    <row r="322" s="2" customFormat="1">
      <c r="A322" s="39"/>
      <c r="B322" s="40"/>
      <c r="C322" s="41"/>
      <c r="D322" s="210" t="s">
        <v>132</v>
      </c>
      <c r="E322" s="41"/>
      <c r="F322" s="211" t="s">
        <v>457</v>
      </c>
      <c r="G322" s="41"/>
      <c r="H322" s="41"/>
      <c r="I322" s="212"/>
      <c r="J322" s="41"/>
      <c r="K322" s="41"/>
      <c r="L322" s="45"/>
      <c r="M322" s="213"/>
      <c r="N322" s="214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132</v>
      </c>
      <c r="AU322" s="18" t="s">
        <v>83</v>
      </c>
    </row>
    <row r="323" s="2" customFormat="1">
      <c r="A323" s="39"/>
      <c r="B323" s="40"/>
      <c r="C323" s="41"/>
      <c r="D323" s="228" t="s">
        <v>175</v>
      </c>
      <c r="E323" s="41"/>
      <c r="F323" s="229" t="s">
        <v>458</v>
      </c>
      <c r="G323" s="41"/>
      <c r="H323" s="41"/>
      <c r="I323" s="212"/>
      <c r="J323" s="41"/>
      <c r="K323" s="41"/>
      <c r="L323" s="45"/>
      <c r="M323" s="213"/>
      <c r="N323" s="214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175</v>
      </c>
      <c r="AU323" s="18" t="s">
        <v>83</v>
      </c>
    </row>
    <row r="324" s="14" customFormat="1">
      <c r="A324" s="14"/>
      <c r="B324" s="240"/>
      <c r="C324" s="241"/>
      <c r="D324" s="210" t="s">
        <v>212</v>
      </c>
      <c r="E324" s="242" t="s">
        <v>19</v>
      </c>
      <c r="F324" s="243" t="s">
        <v>330</v>
      </c>
      <c r="G324" s="241"/>
      <c r="H324" s="244">
        <v>7.3079999999999998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212</v>
      </c>
      <c r="AU324" s="250" t="s">
        <v>83</v>
      </c>
      <c r="AV324" s="14" t="s">
        <v>83</v>
      </c>
      <c r="AW324" s="14" t="s">
        <v>33</v>
      </c>
      <c r="AX324" s="14" t="s">
        <v>72</v>
      </c>
      <c r="AY324" s="250" t="s">
        <v>126</v>
      </c>
    </row>
    <row r="325" s="14" customFormat="1">
      <c r="A325" s="14"/>
      <c r="B325" s="240"/>
      <c r="C325" s="241"/>
      <c r="D325" s="210" t="s">
        <v>212</v>
      </c>
      <c r="E325" s="242" t="s">
        <v>19</v>
      </c>
      <c r="F325" s="243" t="s">
        <v>331</v>
      </c>
      <c r="G325" s="241"/>
      <c r="H325" s="244">
        <v>5.8499999999999996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212</v>
      </c>
      <c r="AU325" s="250" t="s">
        <v>83</v>
      </c>
      <c r="AV325" s="14" t="s">
        <v>83</v>
      </c>
      <c r="AW325" s="14" t="s">
        <v>33</v>
      </c>
      <c r="AX325" s="14" t="s">
        <v>72</v>
      </c>
      <c r="AY325" s="250" t="s">
        <v>126</v>
      </c>
    </row>
    <row r="326" s="14" customFormat="1">
      <c r="A326" s="14"/>
      <c r="B326" s="240"/>
      <c r="C326" s="241"/>
      <c r="D326" s="210" t="s">
        <v>212</v>
      </c>
      <c r="E326" s="242" t="s">
        <v>19</v>
      </c>
      <c r="F326" s="243" t="s">
        <v>332</v>
      </c>
      <c r="G326" s="241"/>
      <c r="H326" s="244">
        <v>27.66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212</v>
      </c>
      <c r="AU326" s="250" t="s">
        <v>83</v>
      </c>
      <c r="AV326" s="14" t="s">
        <v>83</v>
      </c>
      <c r="AW326" s="14" t="s">
        <v>33</v>
      </c>
      <c r="AX326" s="14" t="s">
        <v>72</v>
      </c>
      <c r="AY326" s="250" t="s">
        <v>126</v>
      </c>
    </row>
    <row r="327" s="14" customFormat="1">
      <c r="A327" s="14"/>
      <c r="B327" s="240"/>
      <c r="C327" s="241"/>
      <c r="D327" s="210" t="s">
        <v>212</v>
      </c>
      <c r="E327" s="242" t="s">
        <v>19</v>
      </c>
      <c r="F327" s="243" t="s">
        <v>333</v>
      </c>
      <c r="G327" s="241"/>
      <c r="H327" s="244">
        <v>12.27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212</v>
      </c>
      <c r="AU327" s="250" t="s">
        <v>83</v>
      </c>
      <c r="AV327" s="14" t="s">
        <v>83</v>
      </c>
      <c r="AW327" s="14" t="s">
        <v>33</v>
      </c>
      <c r="AX327" s="14" t="s">
        <v>72</v>
      </c>
      <c r="AY327" s="250" t="s">
        <v>126</v>
      </c>
    </row>
    <row r="328" s="14" customFormat="1">
      <c r="A328" s="14"/>
      <c r="B328" s="240"/>
      <c r="C328" s="241"/>
      <c r="D328" s="210" t="s">
        <v>212</v>
      </c>
      <c r="E328" s="242" t="s">
        <v>19</v>
      </c>
      <c r="F328" s="243" t="s">
        <v>334</v>
      </c>
      <c r="G328" s="241"/>
      <c r="H328" s="244">
        <v>19.510000000000002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212</v>
      </c>
      <c r="AU328" s="250" t="s">
        <v>83</v>
      </c>
      <c r="AV328" s="14" t="s">
        <v>83</v>
      </c>
      <c r="AW328" s="14" t="s">
        <v>33</v>
      </c>
      <c r="AX328" s="14" t="s">
        <v>72</v>
      </c>
      <c r="AY328" s="250" t="s">
        <v>126</v>
      </c>
    </row>
    <row r="329" s="14" customFormat="1">
      <c r="A329" s="14"/>
      <c r="B329" s="240"/>
      <c r="C329" s="241"/>
      <c r="D329" s="210" t="s">
        <v>212</v>
      </c>
      <c r="E329" s="242" t="s">
        <v>19</v>
      </c>
      <c r="F329" s="243" t="s">
        <v>335</v>
      </c>
      <c r="G329" s="241"/>
      <c r="H329" s="244">
        <v>1.5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212</v>
      </c>
      <c r="AU329" s="250" t="s">
        <v>83</v>
      </c>
      <c r="AV329" s="14" t="s">
        <v>83</v>
      </c>
      <c r="AW329" s="14" t="s">
        <v>33</v>
      </c>
      <c r="AX329" s="14" t="s">
        <v>72</v>
      </c>
      <c r="AY329" s="250" t="s">
        <v>126</v>
      </c>
    </row>
    <row r="330" s="14" customFormat="1">
      <c r="A330" s="14"/>
      <c r="B330" s="240"/>
      <c r="C330" s="241"/>
      <c r="D330" s="210" t="s">
        <v>212</v>
      </c>
      <c r="E330" s="242" t="s">
        <v>19</v>
      </c>
      <c r="F330" s="243" t="s">
        <v>336</v>
      </c>
      <c r="G330" s="241"/>
      <c r="H330" s="244">
        <v>1.3500000000000001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212</v>
      </c>
      <c r="AU330" s="250" t="s">
        <v>83</v>
      </c>
      <c r="AV330" s="14" t="s">
        <v>83</v>
      </c>
      <c r="AW330" s="14" t="s">
        <v>33</v>
      </c>
      <c r="AX330" s="14" t="s">
        <v>72</v>
      </c>
      <c r="AY330" s="250" t="s">
        <v>126</v>
      </c>
    </row>
    <row r="331" s="14" customFormat="1">
      <c r="A331" s="14"/>
      <c r="B331" s="240"/>
      <c r="C331" s="241"/>
      <c r="D331" s="210" t="s">
        <v>212</v>
      </c>
      <c r="E331" s="242" t="s">
        <v>19</v>
      </c>
      <c r="F331" s="243" t="s">
        <v>337</v>
      </c>
      <c r="G331" s="241"/>
      <c r="H331" s="244">
        <v>5.2199999999999998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212</v>
      </c>
      <c r="AU331" s="250" t="s">
        <v>83</v>
      </c>
      <c r="AV331" s="14" t="s">
        <v>83</v>
      </c>
      <c r="AW331" s="14" t="s">
        <v>33</v>
      </c>
      <c r="AX331" s="14" t="s">
        <v>72</v>
      </c>
      <c r="AY331" s="250" t="s">
        <v>126</v>
      </c>
    </row>
    <row r="332" s="15" customFormat="1">
      <c r="A332" s="15"/>
      <c r="B332" s="261"/>
      <c r="C332" s="262"/>
      <c r="D332" s="210" t="s">
        <v>212</v>
      </c>
      <c r="E332" s="263" t="s">
        <v>19</v>
      </c>
      <c r="F332" s="264" t="s">
        <v>248</v>
      </c>
      <c r="G332" s="262"/>
      <c r="H332" s="265">
        <v>80.667999999999992</v>
      </c>
      <c r="I332" s="266"/>
      <c r="J332" s="262"/>
      <c r="K332" s="262"/>
      <c r="L332" s="267"/>
      <c r="M332" s="268"/>
      <c r="N332" s="269"/>
      <c r="O332" s="269"/>
      <c r="P332" s="269"/>
      <c r="Q332" s="269"/>
      <c r="R332" s="269"/>
      <c r="S332" s="269"/>
      <c r="T332" s="27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1" t="s">
        <v>212</v>
      </c>
      <c r="AU332" s="271" t="s">
        <v>83</v>
      </c>
      <c r="AV332" s="15" t="s">
        <v>125</v>
      </c>
      <c r="AW332" s="15" t="s">
        <v>33</v>
      </c>
      <c r="AX332" s="15" t="s">
        <v>80</v>
      </c>
      <c r="AY332" s="271" t="s">
        <v>126</v>
      </c>
    </row>
    <row r="333" s="2" customFormat="1" ht="24.15" customHeight="1">
      <c r="A333" s="39"/>
      <c r="B333" s="40"/>
      <c r="C333" s="251" t="s">
        <v>459</v>
      </c>
      <c r="D333" s="251" t="s">
        <v>222</v>
      </c>
      <c r="E333" s="252" t="s">
        <v>460</v>
      </c>
      <c r="F333" s="253" t="s">
        <v>461</v>
      </c>
      <c r="G333" s="254" t="s">
        <v>229</v>
      </c>
      <c r="H333" s="255">
        <v>90.629999999999995</v>
      </c>
      <c r="I333" s="256"/>
      <c r="J333" s="257">
        <f>ROUND(I333*H333,2)</f>
        <v>0</v>
      </c>
      <c r="K333" s="253" t="s">
        <v>172</v>
      </c>
      <c r="L333" s="258"/>
      <c r="M333" s="259" t="s">
        <v>19</v>
      </c>
      <c r="N333" s="260" t="s">
        <v>43</v>
      </c>
      <c r="O333" s="85"/>
      <c r="P333" s="206">
        <f>O333*H333</f>
        <v>0</v>
      </c>
      <c r="Q333" s="206">
        <v>0.00013999999999999999</v>
      </c>
      <c r="R333" s="206">
        <f>Q333*H333</f>
        <v>0.012688199999999998</v>
      </c>
      <c r="S333" s="206">
        <v>0</v>
      </c>
      <c r="T333" s="20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08" t="s">
        <v>462</v>
      </c>
      <c r="AT333" s="208" t="s">
        <v>222</v>
      </c>
      <c r="AU333" s="208" t="s">
        <v>83</v>
      </c>
      <c r="AY333" s="18" t="s">
        <v>126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8" t="s">
        <v>80</v>
      </c>
      <c r="BK333" s="209">
        <f>ROUND(I333*H333,2)</f>
        <v>0</v>
      </c>
      <c r="BL333" s="18" t="s">
        <v>372</v>
      </c>
      <c r="BM333" s="208" t="s">
        <v>463</v>
      </c>
    </row>
    <row r="334" s="2" customFormat="1">
      <c r="A334" s="39"/>
      <c r="B334" s="40"/>
      <c r="C334" s="41"/>
      <c r="D334" s="210" t="s">
        <v>132</v>
      </c>
      <c r="E334" s="41"/>
      <c r="F334" s="211" t="s">
        <v>461</v>
      </c>
      <c r="G334" s="41"/>
      <c r="H334" s="41"/>
      <c r="I334" s="212"/>
      <c r="J334" s="41"/>
      <c r="K334" s="41"/>
      <c r="L334" s="45"/>
      <c r="M334" s="213"/>
      <c r="N334" s="214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132</v>
      </c>
      <c r="AU334" s="18" t="s">
        <v>83</v>
      </c>
    </row>
    <row r="335" s="14" customFormat="1">
      <c r="A335" s="14"/>
      <c r="B335" s="240"/>
      <c r="C335" s="241"/>
      <c r="D335" s="210" t="s">
        <v>212</v>
      </c>
      <c r="E335" s="241"/>
      <c r="F335" s="243" t="s">
        <v>464</v>
      </c>
      <c r="G335" s="241"/>
      <c r="H335" s="244">
        <v>90.629999999999995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212</v>
      </c>
      <c r="AU335" s="250" t="s">
        <v>83</v>
      </c>
      <c r="AV335" s="14" t="s">
        <v>83</v>
      </c>
      <c r="AW335" s="14" t="s">
        <v>4</v>
      </c>
      <c r="AX335" s="14" t="s">
        <v>80</v>
      </c>
      <c r="AY335" s="250" t="s">
        <v>126</v>
      </c>
    </row>
    <row r="336" s="2" customFormat="1" ht="24.15" customHeight="1">
      <c r="A336" s="39"/>
      <c r="B336" s="40"/>
      <c r="C336" s="197" t="s">
        <v>465</v>
      </c>
      <c r="D336" s="197" t="s">
        <v>127</v>
      </c>
      <c r="E336" s="198" t="s">
        <v>466</v>
      </c>
      <c r="F336" s="199" t="s">
        <v>467</v>
      </c>
      <c r="G336" s="200" t="s">
        <v>216</v>
      </c>
      <c r="H336" s="201">
        <v>1.2869999999999999</v>
      </c>
      <c r="I336" s="202"/>
      <c r="J336" s="203">
        <f>ROUND(I336*H336,2)</f>
        <v>0</v>
      </c>
      <c r="K336" s="199" t="s">
        <v>172</v>
      </c>
      <c r="L336" s="45"/>
      <c r="M336" s="204" t="s">
        <v>19</v>
      </c>
      <c r="N336" s="205" t="s">
        <v>43</v>
      </c>
      <c r="O336" s="85"/>
      <c r="P336" s="206">
        <f>O336*H336</f>
        <v>0</v>
      </c>
      <c r="Q336" s="206">
        <v>0</v>
      </c>
      <c r="R336" s="206">
        <f>Q336*H336</f>
        <v>0</v>
      </c>
      <c r="S336" s="206">
        <v>0</v>
      </c>
      <c r="T336" s="20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08" t="s">
        <v>372</v>
      </c>
      <c r="AT336" s="208" t="s">
        <v>127</v>
      </c>
      <c r="AU336" s="208" t="s">
        <v>83</v>
      </c>
      <c r="AY336" s="18" t="s">
        <v>126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18" t="s">
        <v>80</v>
      </c>
      <c r="BK336" s="209">
        <f>ROUND(I336*H336,2)</f>
        <v>0</v>
      </c>
      <c r="BL336" s="18" t="s">
        <v>372</v>
      </c>
      <c r="BM336" s="208" t="s">
        <v>468</v>
      </c>
    </row>
    <row r="337" s="2" customFormat="1">
      <c r="A337" s="39"/>
      <c r="B337" s="40"/>
      <c r="C337" s="41"/>
      <c r="D337" s="210" t="s">
        <v>132</v>
      </c>
      <c r="E337" s="41"/>
      <c r="F337" s="211" t="s">
        <v>469</v>
      </c>
      <c r="G337" s="41"/>
      <c r="H337" s="41"/>
      <c r="I337" s="212"/>
      <c r="J337" s="41"/>
      <c r="K337" s="41"/>
      <c r="L337" s="45"/>
      <c r="M337" s="213"/>
      <c r="N337" s="214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132</v>
      </c>
      <c r="AU337" s="18" t="s">
        <v>83</v>
      </c>
    </row>
    <row r="338" s="2" customFormat="1">
      <c r="A338" s="39"/>
      <c r="B338" s="40"/>
      <c r="C338" s="41"/>
      <c r="D338" s="228" t="s">
        <v>175</v>
      </c>
      <c r="E338" s="41"/>
      <c r="F338" s="229" t="s">
        <v>470</v>
      </c>
      <c r="G338" s="41"/>
      <c r="H338" s="41"/>
      <c r="I338" s="212"/>
      <c r="J338" s="41"/>
      <c r="K338" s="41"/>
      <c r="L338" s="45"/>
      <c r="M338" s="213"/>
      <c r="N338" s="214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175</v>
      </c>
      <c r="AU338" s="18" t="s">
        <v>83</v>
      </c>
    </row>
    <row r="339" s="11" customFormat="1" ht="22.8" customHeight="1">
      <c r="A339" s="11"/>
      <c r="B339" s="183"/>
      <c r="C339" s="184"/>
      <c r="D339" s="185" t="s">
        <v>71</v>
      </c>
      <c r="E339" s="226" t="s">
        <v>471</v>
      </c>
      <c r="F339" s="226" t="s">
        <v>472</v>
      </c>
      <c r="G339" s="184"/>
      <c r="H339" s="184"/>
      <c r="I339" s="187"/>
      <c r="J339" s="227">
        <f>BK339</f>
        <v>0</v>
      </c>
      <c r="K339" s="184"/>
      <c r="L339" s="189"/>
      <c r="M339" s="190"/>
      <c r="N339" s="191"/>
      <c r="O339" s="191"/>
      <c r="P339" s="192">
        <f>SUM(P340:P365)</f>
        <v>0</v>
      </c>
      <c r="Q339" s="191"/>
      <c r="R339" s="192">
        <f>SUM(R340:R365)</f>
        <v>0.042749999999999996</v>
      </c>
      <c r="S339" s="191"/>
      <c r="T339" s="193">
        <f>SUM(T340:T365)</f>
        <v>0.024</v>
      </c>
      <c r="U339" s="11"/>
      <c r="V339" s="11"/>
      <c r="W339" s="11"/>
      <c r="X339" s="11"/>
      <c r="Y339" s="11"/>
      <c r="Z339" s="11"/>
      <c r="AA339" s="11"/>
      <c r="AB339" s="11"/>
      <c r="AC339" s="11"/>
      <c r="AD339" s="11"/>
      <c r="AE339" s="11"/>
      <c r="AR339" s="194" t="s">
        <v>83</v>
      </c>
      <c r="AT339" s="195" t="s">
        <v>71</v>
      </c>
      <c r="AU339" s="195" t="s">
        <v>80</v>
      </c>
      <c r="AY339" s="194" t="s">
        <v>126</v>
      </c>
      <c r="BK339" s="196">
        <f>SUM(BK340:BK365)</f>
        <v>0</v>
      </c>
    </row>
    <row r="340" s="2" customFormat="1" ht="24.15" customHeight="1">
      <c r="A340" s="39"/>
      <c r="B340" s="40"/>
      <c r="C340" s="197" t="s">
        <v>473</v>
      </c>
      <c r="D340" s="197" t="s">
        <v>127</v>
      </c>
      <c r="E340" s="198" t="s">
        <v>474</v>
      </c>
      <c r="F340" s="199" t="s">
        <v>475</v>
      </c>
      <c r="G340" s="200" t="s">
        <v>208</v>
      </c>
      <c r="H340" s="201">
        <v>1</v>
      </c>
      <c r="I340" s="202"/>
      <c r="J340" s="203">
        <f>ROUND(I340*H340,2)</f>
        <v>0</v>
      </c>
      <c r="K340" s="199" t="s">
        <v>172</v>
      </c>
      <c r="L340" s="45"/>
      <c r="M340" s="204" t="s">
        <v>19</v>
      </c>
      <c r="N340" s="205" t="s">
        <v>43</v>
      </c>
      <c r="O340" s="85"/>
      <c r="P340" s="206">
        <f>O340*H340</f>
        <v>0</v>
      </c>
      <c r="Q340" s="206">
        <v>0</v>
      </c>
      <c r="R340" s="206">
        <f>Q340*H340</f>
        <v>0</v>
      </c>
      <c r="S340" s="206">
        <v>0</v>
      </c>
      <c r="T340" s="20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08" t="s">
        <v>372</v>
      </c>
      <c r="AT340" s="208" t="s">
        <v>127</v>
      </c>
      <c r="AU340" s="208" t="s">
        <v>83</v>
      </c>
      <c r="AY340" s="18" t="s">
        <v>126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18" t="s">
        <v>80</v>
      </c>
      <c r="BK340" s="209">
        <f>ROUND(I340*H340,2)</f>
        <v>0</v>
      </c>
      <c r="BL340" s="18" t="s">
        <v>372</v>
      </c>
      <c r="BM340" s="208" t="s">
        <v>476</v>
      </c>
    </row>
    <row r="341" s="2" customFormat="1">
      <c r="A341" s="39"/>
      <c r="B341" s="40"/>
      <c r="C341" s="41"/>
      <c r="D341" s="210" t="s">
        <v>132</v>
      </c>
      <c r="E341" s="41"/>
      <c r="F341" s="211" t="s">
        <v>477</v>
      </c>
      <c r="G341" s="41"/>
      <c r="H341" s="41"/>
      <c r="I341" s="212"/>
      <c r="J341" s="41"/>
      <c r="K341" s="41"/>
      <c r="L341" s="45"/>
      <c r="M341" s="213"/>
      <c r="N341" s="214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132</v>
      </c>
      <c r="AU341" s="18" t="s">
        <v>83</v>
      </c>
    </row>
    <row r="342" s="2" customFormat="1">
      <c r="A342" s="39"/>
      <c r="B342" s="40"/>
      <c r="C342" s="41"/>
      <c r="D342" s="228" t="s">
        <v>175</v>
      </c>
      <c r="E342" s="41"/>
      <c r="F342" s="229" t="s">
        <v>478</v>
      </c>
      <c r="G342" s="41"/>
      <c r="H342" s="41"/>
      <c r="I342" s="212"/>
      <c r="J342" s="41"/>
      <c r="K342" s="41"/>
      <c r="L342" s="45"/>
      <c r="M342" s="213"/>
      <c r="N342" s="214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175</v>
      </c>
      <c r="AU342" s="18" t="s">
        <v>83</v>
      </c>
    </row>
    <row r="343" s="13" customFormat="1">
      <c r="A343" s="13"/>
      <c r="B343" s="230"/>
      <c r="C343" s="231"/>
      <c r="D343" s="210" t="s">
        <v>212</v>
      </c>
      <c r="E343" s="232" t="s">
        <v>19</v>
      </c>
      <c r="F343" s="233" t="s">
        <v>213</v>
      </c>
      <c r="G343" s="231"/>
      <c r="H343" s="232" t="s">
        <v>19</v>
      </c>
      <c r="I343" s="234"/>
      <c r="J343" s="231"/>
      <c r="K343" s="231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212</v>
      </c>
      <c r="AU343" s="239" t="s">
        <v>83</v>
      </c>
      <c r="AV343" s="13" t="s">
        <v>80</v>
      </c>
      <c r="AW343" s="13" t="s">
        <v>33</v>
      </c>
      <c r="AX343" s="13" t="s">
        <v>72</v>
      </c>
      <c r="AY343" s="239" t="s">
        <v>126</v>
      </c>
    </row>
    <row r="344" s="14" customFormat="1">
      <c r="A344" s="14"/>
      <c r="B344" s="240"/>
      <c r="C344" s="241"/>
      <c r="D344" s="210" t="s">
        <v>212</v>
      </c>
      <c r="E344" s="242" t="s">
        <v>19</v>
      </c>
      <c r="F344" s="243" t="s">
        <v>479</v>
      </c>
      <c r="G344" s="241"/>
      <c r="H344" s="244">
        <v>1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212</v>
      </c>
      <c r="AU344" s="250" t="s">
        <v>83</v>
      </c>
      <c r="AV344" s="14" t="s">
        <v>83</v>
      </c>
      <c r="AW344" s="14" t="s">
        <v>33</v>
      </c>
      <c r="AX344" s="14" t="s">
        <v>80</v>
      </c>
      <c r="AY344" s="250" t="s">
        <v>126</v>
      </c>
    </row>
    <row r="345" s="2" customFormat="1" ht="33" customHeight="1">
      <c r="A345" s="39"/>
      <c r="B345" s="40"/>
      <c r="C345" s="251" t="s">
        <v>480</v>
      </c>
      <c r="D345" s="251" t="s">
        <v>222</v>
      </c>
      <c r="E345" s="252" t="s">
        <v>481</v>
      </c>
      <c r="F345" s="253" t="s">
        <v>482</v>
      </c>
      <c r="G345" s="254" t="s">
        <v>208</v>
      </c>
      <c r="H345" s="255">
        <v>1</v>
      </c>
      <c r="I345" s="256"/>
      <c r="J345" s="257">
        <f>ROUND(I345*H345,2)</f>
        <v>0</v>
      </c>
      <c r="K345" s="253" t="s">
        <v>172</v>
      </c>
      <c r="L345" s="258"/>
      <c r="M345" s="259" t="s">
        <v>19</v>
      </c>
      <c r="N345" s="260" t="s">
        <v>43</v>
      </c>
      <c r="O345" s="85"/>
      <c r="P345" s="206">
        <f>O345*H345</f>
        <v>0</v>
      </c>
      <c r="Q345" s="206">
        <v>0.037999999999999999</v>
      </c>
      <c r="R345" s="206">
        <f>Q345*H345</f>
        <v>0.037999999999999999</v>
      </c>
      <c r="S345" s="206">
        <v>0</v>
      </c>
      <c r="T345" s="20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08" t="s">
        <v>462</v>
      </c>
      <c r="AT345" s="208" t="s">
        <v>222</v>
      </c>
      <c r="AU345" s="208" t="s">
        <v>83</v>
      </c>
      <c r="AY345" s="18" t="s">
        <v>126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18" t="s">
        <v>80</v>
      </c>
      <c r="BK345" s="209">
        <f>ROUND(I345*H345,2)</f>
        <v>0</v>
      </c>
      <c r="BL345" s="18" t="s">
        <v>372</v>
      </c>
      <c r="BM345" s="208" t="s">
        <v>483</v>
      </c>
    </row>
    <row r="346" s="2" customFormat="1">
      <c r="A346" s="39"/>
      <c r="B346" s="40"/>
      <c r="C346" s="41"/>
      <c r="D346" s="210" t="s">
        <v>132</v>
      </c>
      <c r="E346" s="41"/>
      <c r="F346" s="211" t="s">
        <v>482</v>
      </c>
      <c r="G346" s="41"/>
      <c r="H346" s="41"/>
      <c r="I346" s="212"/>
      <c r="J346" s="41"/>
      <c r="K346" s="41"/>
      <c r="L346" s="45"/>
      <c r="M346" s="213"/>
      <c r="N346" s="214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132</v>
      </c>
      <c r="AU346" s="18" t="s">
        <v>83</v>
      </c>
    </row>
    <row r="347" s="2" customFormat="1" ht="16.5" customHeight="1">
      <c r="A347" s="39"/>
      <c r="B347" s="40"/>
      <c r="C347" s="251" t="s">
        <v>462</v>
      </c>
      <c r="D347" s="251" t="s">
        <v>222</v>
      </c>
      <c r="E347" s="252" t="s">
        <v>484</v>
      </c>
      <c r="F347" s="253" t="s">
        <v>485</v>
      </c>
      <c r="G347" s="254" t="s">
        <v>208</v>
      </c>
      <c r="H347" s="255">
        <v>1</v>
      </c>
      <c r="I347" s="256"/>
      <c r="J347" s="257">
        <f>ROUND(I347*H347,2)</f>
        <v>0</v>
      </c>
      <c r="K347" s="253" t="s">
        <v>172</v>
      </c>
      <c r="L347" s="258"/>
      <c r="M347" s="259" t="s">
        <v>19</v>
      </c>
      <c r="N347" s="260" t="s">
        <v>43</v>
      </c>
      <c r="O347" s="85"/>
      <c r="P347" s="206">
        <f>O347*H347</f>
        <v>0</v>
      </c>
      <c r="Q347" s="206">
        <v>0.0022000000000000001</v>
      </c>
      <c r="R347" s="206">
        <f>Q347*H347</f>
        <v>0.0022000000000000001</v>
      </c>
      <c r="S347" s="206">
        <v>0</v>
      </c>
      <c r="T347" s="20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08" t="s">
        <v>462</v>
      </c>
      <c r="AT347" s="208" t="s">
        <v>222</v>
      </c>
      <c r="AU347" s="208" t="s">
        <v>83</v>
      </c>
      <c r="AY347" s="18" t="s">
        <v>126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8" t="s">
        <v>80</v>
      </c>
      <c r="BK347" s="209">
        <f>ROUND(I347*H347,2)</f>
        <v>0</v>
      </c>
      <c r="BL347" s="18" t="s">
        <v>372</v>
      </c>
      <c r="BM347" s="208" t="s">
        <v>486</v>
      </c>
    </row>
    <row r="348" s="2" customFormat="1">
      <c r="A348" s="39"/>
      <c r="B348" s="40"/>
      <c r="C348" s="41"/>
      <c r="D348" s="210" t="s">
        <v>132</v>
      </c>
      <c r="E348" s="41"/>
      <c r="F348" s="211" t="s">
        <v>485</v>
      </c>
      <c r="G348" s="41"/>
      <c r="H348" s="41"/>
      <c r="I348" s="212"/>
      <c r="J348" s="41"/>
      <c r="K348" s="41"/>
      <c r="L348" s="45"/>
      <c r="M348" s="213"/>
      <c r="N348" s="214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132</v>
      </c>
      <c r="AU348" s="18" t="s">
        <v>83</v>
      </c>
    </row>
    <row r="349" s="2" customFormat="1" ht="16.5" customHeight="1">
      <c r="A349" s="39"/>
      <c r="B349" s="40"/>
      <c r="C349" s="251" t="s">
        <v>487</v>
      </c>
      <c r="D349" s="251" t="s">
        <v>222</v>
      </c>
      <c r="E349" s="252" t="s">
        <v>488</v>
      </c>
      <c r="F349" s="253" t="s">
        <v>489</v>
      </c>
      <c r="G349" s="254" t="s">
        <v>208</v>
      </c>
      <c r="H349" s="255">
        <v>1</v>
      </c>
      <c r="I349" s="256"/>
      <c r="J349" s="257">
        <f>ROUND(I349*H349,2)</f>
        <v>0</v>
      </c>
      <c r="K349" s="253" t="s">
        <v>172</v>
      </c>
      <c r="L349" s="258"/>
      <c r="M349" s="259" t="s">
        <v>19</v>
      </c>
      <c r="N349" s="260" t="s">
        <v>43</v>
      </c>
      <c r="O349" s="85"/>
      <c r="P349" s="206">
        <f>O349*H349</f>
        <v>0</v>
      </c>
      <c r="Q349" s="206">
        <v>0.00014999999999999999</v>
      </c>
      <c r="R349" s="206">
        <f>Q349*H349</f>
        <v>0.00014999999999999999</v>
      </c>
      <c r="S349" s="206">
        <v>0</v>
      </c>
      <c r="T349" s="20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8" t="s">
        <v>462</v>
      </c>
      <c r="AT349" s="208" t="s">
        <v>222</v>
      </c>
      <c r="AU349" s="208" t="s">
        <v>83</v>
      </c>
      <c r="AY349" s="18" t="s">
        <v>126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8" t="s">
        <v>80</v>
      </c>
      <c r="BK349" s="209">
        <f>ROUND(I349*H349,2)</f>
        <v>0</v>
      </c>
      <c r="BL349" s="18" t="s">
        <v>372</v>
      </c>
      <c r="BM349" s="208" t="s">
        <v>490</v>
      </c>
    </row>
    <row r="350" s="2" customFormat="1">
      <c r="A350" s="39"/>
      <c r="B350" s="40"/>
      <c r="C350" s="41"/>
      <c r="D350" s="210" t="s">
        <v>132</v>
      </c>
      <c r="E350" s="41"/>
      <c r="F350" s="211" t="s">
        <v>489</v>
      </c>
      <c r="G350" s="41"/>
      <c r="H350" s="41"/>
      <c r="I350" s="212"/>
      <c r="J350" s="41"/>
      <c r="K350" s="41"/>
      <c r="L350" s="45"/>
      <c r="M350" s="213"/>
      <c r="N350" s="214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132</v>
      </c>
      <c r="AU350" s="18" t="s">
        <v>83</v>
      </c>
    </row>
    <row r="351" s="2" customFormat="1" ht="24.15" customHeight="1">
      <c r="A351" s="39"/>
      <c r="B351" s="40"/>
      <c r="C351" s="197" t="s">
        <v>491</v>
      </c>
      <c r="D351" s="197" t="s">
        <v>127</v>
      </c>
      <c r="E351" s="198" t="s">
        <v>492</v>
      </c>
      <c r="F351" s="199" t="s">
        <v>493</v>
      </c>
      <c r="G351" s="200" t="s">
        <v>208</v>
      </c>
      <c r="H351" s="201">
        <v>1</v>
      </c>
      <c r="I351" s="202"/>
      <c r="J351" s="203">
        <f>ROUND(I351*H351,2)</f>
        <v>0</v>
      </c>
      <c r="K351" s="199" t="s">
        <v>172</v>
      </c>
      <c r="L351" s="45"/>
      <c r="M351" s="204" t="s">
        <v>19</v>
      </c>
      <c r="N351" s="205" t="s">
        <v>43</v>
      </c>
      <c r="O351" s="85"/>
      <c r="P351" s="206">
        <f>O351*H351</f>
        <v>0</v>
      </c>
      <c r="Q351" s="206">
        <v>0</v>
      </c>
      <c r="R351" s="206">
        <f>Q351*H351</f>
        <v>0</v>
      </c>
      <c r="S351" s="206">
        <v>0</v>
      </c>
      <c r="T351" s="20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08" t="s">
        <v>372</v>
      </c>
      <c r="AT351" s="208" t="s">
        <v>127</v>
      </c>
      <c r="AU351" s="208" t="s">
        <v>83</v>
      </c>
      <c r="AY351" s="18" t="s">
        <v>126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8" t="s">
        <v>80</v>
      </c>
      <c r="BK351" s="209">
        <f>ROUND(I351*H351,2)</f>
        <v>0</v>
      </c>
      <c r="BL351" s="18" t="s">
        <v>372</v>
      </c>
      <c r="BM351" s="208" t="s">
        <v>494</v>
      </c>
    </row>
    <row r="352" s="2" customFormat="1">
      <c r="A352" s="39"/>
      <c r="B352" s="40"/>
      <c r="C352" s="41"/>
      <c r="D352" s="210" t="s">
        <v>132</v>
      </c>
      <c r="E352" s="41"/>
      <c r="F352" s="211" t="s">
        <v>495</v>
      </c>
      <c r="G352" s="41"/>
      <c r="H352" s="41"/>
      <c r="I352" s="212"/>
      <c r="J352" s="41"/>
      <c r="K352" s="41"/>
      <c r="L352" s="45"/>
      <c r="M352" s="213"/>
      <c r="N352" s="214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132</v>
      </c>
      <c r="AU352" s="18" t="s">
        <v>83</v>
      </c>
    </row>
    <row r="353" s="2" customFormat="1">
      <c r="A353" s="39"/>
      <c r="B353" s="40"/>
      <c r="C353" s="41"/>
      <c r="D353" s="228" t="s">
        <v>175</v>
      </c>
      <c r="E353" s="41"/>
      <c r="F353" s="229" t="s">
        <v>496</v>
      </c>
      <c r="G353" s="41"/>
      <c r="H353" s="41"/>
      <c r="I353" s="212"/>
      <c r="J353" s="41"/>
      <c r="K353" s="41"/>
      <c r="L353" s="45"/>
      <c r="M353" s="213"/>
      <c r="N353" s="214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175</v>
      </c>
      <c r="AU353" s="18" t="s">
        <v>83</v>
      </c>
    </row>
    <row r="354" s="13" customFormat="1">
      <c r="A354" s="13"/>
      <c r="B354" s="230"/>
      <c r="C354" s="231"/>
      <c r="D354" s="210" t="s">
        <v>212</v>
      </c>
      <c r="E354" s="232" t="s">
        <v>19</v>
      </c>
      <c r="F354" s="233" t="s">
        <v>213</v>
      </c>
      <c r="G354" s="231"/>
      <c r="H354" s="232" t="s">
        <v>19</v>
      </c>
      <c r="I354" s="234"/>
      <c r="J354" s="231"/>
      <c r="K354" s="231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212</v>
      </c>
      <c r="AU354" s="239" t="s">
        <v>83</v>
      </c>
      <c r="AV354" s="13" t="s">
        <v>80</v>
      </c>
      <c r="AW354" s="13" t="s">
        <v>33</v>
      </c>
      <c r="AX354" s="13" t="s">
        <v>72</v>
      </c>
      <c r="AY354" s="239" t="s">
        <v>126</v>
      </c>
    </row>
    <row r="355" s="14" customFormat="1">
      <c r="A355" s="14"/>
      <c r="B355" s="240"/>
      <c r="C355" s="241"/>
      <c r="D355" s="210" t="s">
        <v>212</v>
      </c>
      <c r="E355" s="242" t="s">
        <v>19</v>
      </c>
      <c r="F355" s="243" t="s">
        <v>479</v>
      </c>
      <c r="G355" s="241"/>
      <c r="H355" s="244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212</v>
      </c>
      <c r="AU355" s="250" t="s">
        <v>83</v>
      </c>
      <c r="AV355" s="14" t="s">
        <v>83</v>
      </c>
      <c r="AW355" s="14" t="s">
        <v>33</v>
      </c>
      <c r="AX355" s="14" t="s">
        <v>80</v>
      </c>
      <c r="AY355" s="250" t="s">
        <v>126</v>
      </c>
    </row>
    <row r="356" s="2" customFormat="1" ht="16.5" customHeight="1">
      <c r="A356" s="39"/>
      <c r="B356" s="40"/>
      <c r="C356" s="251" t="s">
        <v>497</v>
      </c>
      <c r="D356" s="251" t="s">
        <v>222</v>
      </c>
      <c r="E356" s="252" t="s">
        <v>498</v>
      </c>
      <c r="F356" s="253" t="s">
        <v>499</v>
      </c>
      <c r="G356" s="254" t="s">
        <v>208</v>
      </c>
      <c r="H356" s="255">
        <v>1</v>
      </c>
      <c r="I356" s="256"/>
      <c r="J356" s="257">
        <f>ROUND(I356*H356,2)</f>
        <v>0</v>
      </c>
      <c r="K356" s="253" t="s">
        <v>172</v>
      </c>
      <c r="L356" s="258"/>
      <c r="M356" s="259" t="s">
        <v>19</v>
      </c>
      <c r="N356" s="260" t="s">
        <v>43</v>
      </c>
      <c r="O356" s="85"/>
      <c r="P356" s="206">
        <f>O356*H356</f>
        <v>0</v>
      </c>
      <c r="Q356" s="206">
        <v>0.0023999999999999998</v>
      </c>
      <c r="R356" s="206">
        <f>Q356*H356</f>
        <v>0.0023999999999999998</v>
      </c>
      <c r="S356" s="206">
        <v>0</v>
      </c>
      <c r="T356" s="20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08" t="s">
        <v>462</v>
      </c>
      <c r="AT356" s="208" t="s">
        <v>222</v>
      </c>
      <c r="AU356" s="208" t="s">
        <v>83</v>
      </c>
      <c r="AY356" s="18" t="s">
        <v>126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18" t="s">
        <v>80</v>
      </c>
      <c r="BK356" s="209">
        <f>ROUND(I356*H356,2)</f>
        <v>0</v>
      </c>
      <c r="BL356" s="18" t="s">
        <v>372</v>
      </c>
      <c r="BM356" s="208" t="s">
        <v>500</v>
      </c>
    </row>
    <row r="357" s="2" customFormat="1">
      <c r="A357" s="39"/>
      <c r="B357" s="40"/>
      <c r="C357" s="41"/>
      <c r="D357" s="210" t="s">
        <v>132</v>
      </c>
      <c r="E357" s="41"/>
      <c r="F357" s="211" t="s">
        <v>499</v>
      </c>
      <c r="G357" s="41"/>
      <c r="H357" s="41"/>
      <c r="I357" s="212"/>
      <c r="J357" s="41"/>
      <c r="K357" s="41"/>
      <c r="L357" s="45"/>
      <c r="M357" s="213"/>
      <c r="N357" s="214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132</v>
      </c>
      <c r="AU357" s="18" t="s">
        <v>83</v>
      </c>
    </row>
    <row r="358" s="2" customFormat="1" ht="24.15" customHeight="1">
      <c r="A358" s="39"/>
      <c r="B358" s="40"/>
      <c r="C358" s="197" t="s">
        <v>501</v>
      </c>
      <c r="D358" s="197" t="s">
        <v>127</v>
      </c>
      <c r="E358" s="198" t="s">
        <v>502</v>
      </c>
      <c r="F358" s="199" t="s">
        <v>503</v>
      </c>
      <c r="G358" s="200" t="s">
        <v>208</v>
      </c>
      <c r="H358" s="201">
        <v>1</v>
      </c>
      <c r="I358" s="202"/>
      <c r="J358" s="203">
        <f>ROUND(I358*H358,2)</f>
        <v>0</v>
      </c>
      <c r="K358" s="199" t="s">
        <v>172</v>
      </c>
      <c r="L358" s="45"/>
      <c r="M358" s="204" t="s">
        <v>19</v>
      </c>
      <c r="N358" s="205" t="s">
        <v>43</v>
      </c>
      <c r="O358" s="85"/>
      <c r="P358" s="206">
        <f>O358*H358</f>
        <v>0</v>
      </c>
      <c r="Q358" s="206">
        <v>0</v>
      </c>
      <c r="R358" s="206">
        <f>Q358*H358</f>
        <v>0</v>
      </c>
      <c r="S358" s="206">
        <v>0.024</v>
      </c>
      <c r="T358" s="207">
        <f>S358*H358</f>
        <v>0.024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08" t="s">
        <v>372</v>
      </c>
      <c r="AT358" s="208" t="s">
        <v>127</v>
      </c>
      <c r="AU358" s="208" t="s">
        <v>83</v>
      </c>
      <c r="AY358" s="18" t="s">
        <v>126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18" t="s">
        <v>80</v>
      </c>
      <c r="BK358" s="209">
        <f>ROUND(I358*H358,2)</f>
        <v>0</v>
      </c>
      <c r="BL358" s="18" t="s">
        <v>372</v>
      </c>
      <c r="BM358" s="208" t="s">
        <v>504</v>
      </c>
    </row>
    <row r="359" s="2" customFormat="1">
      <c r="A359" s="39"/>
      <c r="B359" s="40"/>
      <c r="C359" s="41"/>
      <c r="D359" s="210" t="s">
        <v>132</v>
      </c>
      <c r="E359" s="41"/>
      <c r="F359" s="211" t="s">
        <v>505</v>
      </c>
      <c r="G359" s="41"/>
      <c r="H359" s="41"/>
      <c r="I359" s="212"/>
      <c r="J359" s="41"/>
      <c r="K359" s="41"/>
      <c r="L359" s="45"/>
      <c r="M359" s="213"/>
      <c r="N359" s="214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132</v>
      </c>
      <c r="AU359" s="18" t="s">
        <v>83</v>
      </c>
    </row>
    <row r="360" s="2" customFormat="1">
      <c r="A360" s="39"/>
      <c r="B360" s="40"/>
      <c r="C360" s="41"/>
      <c r="D360" s="228" t="s">
        <v>175</v>
      </c>
      <c r="E360" s="41"/>
      <c r="F360" s="229" t="s">
        <v>506</v>
      </c>
      <c r="G360" s="41"/>
      <c r="H360" s="41"/>
      <c r="I360" s="212"/>
      <c r="J360" s="41"/>
      <c r="K360" s="41"/>
      <c r="L360" s="45"/>
      <c r="M360" s="213"/>
      <c r="N360" s="214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175</v>
      </c>
      <c r="AU360" s="18" t="s">
        <v>83</v>
      </c>
    </row>
    <row r="361" s="13" customFormat="1">
      <c r="A361" s="13"/>
      <c r="B361" s="230"/>
      <c r="C361" s="231"/>
      <c r="D361" s="210" t="s">
        <v>212</v>
      </c>
      <c r="E361" s="232" t="s">
        <v>19</v>
      </c>
      <c r="F361" s="233" t="s">
        <v>233</v>
      </c>
      <c r="G361" s="231"/>
      <c r="H361" s="232" t="s">
        <v>19</v>
      </c>
      <c r="I361" s="234"/>
      <c r="J361" s="231"/>
      <c r="K361" s="231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212</v>
      </c>
      <c r="AU361" s="239" t="s">
        <v>83</v>
      </c>
      <c r="AV361" s="13" t="s">
        <v>80</v>
      </c>
      <c r="AW361" s="13" t="s">
        <v>33</v>
      </c>
      <c r="AX361" s="13" t="s">
        <v>72</v>
      </c>
      <c r="AY361" s="239" t="s">
        <v>126</v>
      </c>
    </row>
    <row r="362" s="14" customFormat="1">
      <c r="A362" s="14"/>
      <c r="B362" s="240"/>
      <c r="C362" s="241"/>
      <c r="D362" s="210" t="s">
        <v>212</v>
      </c>
      <c r="E362" s="242" t="s">
        <v>19</v>
      </c>
      <c r="F362" s="243" t="s">
        <v>80</v>
      </c>
      <c r="G362" s="241"/>
      <c r="H362" s="244">
        <v>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212</v>
      </c>
      <c r="AU362" s="250" t="s">
        <v>83</v>
      </c>
      <c r="AV362" s="14" t="s">
        <v>83</v>
      </c>
      <c r="AW362" s="14" t="s">
        <v>33</v>
      </c>
      <c r="AX362" s="14" t="s">
        <v>80</v>
      </c>
      <c r="AY362" s="250" t="s">
        <v>126</v>
      </c>
    </row>
    <row r="363" s="2" customFormat="1" ht="24.15" customHeight="1">
      <c r="A363" s="39"/>
      <c r="B363" s="40"/>
      <c r="C363" s="197" t="s">
        <v>507</v>
      </c>
      <c r="D363" s="197" t="s">
        <v>127</v>
      </c>
      <c r="E363" s="198" t="s">
        <v>508</v>
      </c>
      <c r="F363" s="199" t="s">
        <v>509</v>
      </c>
      <c r="G363" s="200" t="s">
        <v>216</v>
      </c>
      <c r="H363" s="201">
        <v>0.042999999999999997</v>
      </c>
      <c r="I363" s="202"/>
      <c r="J363" s="203">
        <f>ROUND(I363*H363,2)</f>
        <v>0</v>
      </c>
      <c r="K363" s="199" t="s">
        <v>172</v>
      </c>
      <c r="L363" s="45"/>
      <c r="M363" s="204" t="s">
        <v>19</v>
      </c>
      <c r="N363" s="205" t="s">
        <v>43</v>
      </c>
      <c r="O363" s="85"/>
      <c r="P363" s="206">
        <f>O363*H363</f>
        <v>0</v>
      </c>
      <c r="Q363" s="206">
        <v>0</v>
      </c>
      <c r="R363" s="206">
        <f>Q363*H363</f>
        <v>0</v>
      </c>
      <c r="S363" s="206">
        <v>0</v>
      </c>
      <c r="T363" s="20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08" t="s">
        <v>372</v>
      </c>
      <c r="AT363" s="208" t="s">
        <v>127</v>
      </c>
      <c r="AU363" s="208" t="s">
        <v>83</v>
      </c>
      <c r="AY363" s="18" t="s">
        <v>126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18" t="s">
        <v>80</v>
      </c>
      <c r="BK363" s="209">
        <f>ROUND(I363*H363,2)</f>
        <v>0</v>
      </c>
      <c r="BL363" s="18" t="s">
        <v>372</v>
      </c>
      <c r="BM363" s="208" t="s">
        <v>510</v>
      </c>
    </row>
    <row r="364" s="2" customFormat="1">
      <c r="A364" s="39"/>
      <c r="B364" s="40"/>
      <c r="C364" s="41"/>
      <c r="D364" s="210" t="s">
        <v>132</v>
      </c>
      <c r="E364" s="41"/>
      <c r="F364" s="211" t="s">
        <v>511</v>
      </c>
      <c r="G364" s="41"/>
      <c r="H364" s="41"/>
      <c r="I364" s="212"/>
      <c r="J364" s="41"/>
      <c r="K364" s="41"/>
      <c r="L364" s="45"/>
      <c r="M364" s="213"/>
      <c r="N364" s="214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132</v>
      </c>
      <c r="AU364" s="18" t="s">
        <v>83</v>
      </c>
    </row>
    <row r="365" s="2" customFormat="1">
      <c r="A365" s="39"/>
      <c r="B365" s="40"/>
      <c r="C365" s="41"/>
      <c r="D365" s="228" t="s">
        <v>175</v>
      </c>
      <c r="E365" s="41"/>
      <c r="F365" s="229" t="s">
        <v>512</v>
      </c>
      <c r="G365" s="41"/>
      <c r="H365" s="41"/>
      <c r="I365" s="212"/>
      <c r="J365" s="41"/>
      <c r="K365" s="41"/>
      <c r="L365" s="45"/>
      <c r="M365" s="213"/>
      <c r="N365" s="214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175</v>
      </c>
      <c r="AU365" s="18" t="s">
        <v>83</v>
      </c>
    </row>
    <row r="366" s="11" customFormat="1" ht="22.8" customHeight="1">
      <c r="A366" s="11"/>
      <c r="B366" s="183"/>
      <c r="C366" s="184"/>
      <c r="D366" s="185" t="s">
        <v>71</v>
      </c>
      <c r="E366" s="226" t="s">
        <v>513</v>
      </c>
      <c r="F366" s="226" t="s">
        <v>514</v>
      </c>
      <c r="G366" s="184"/>
      <c r="H366" s="184"/>
      <c r="I366" s="187"/>
      <c r="J366" s="227">
        <f>BK366</f>
        <v>0</v>
      </c>
      <c r="K366" s="184"/>
      <c r="L366" s="189"/>
      <c r="M366" s="190"/>
      <c r="N366" s="191"/>
      <c r="O366" s="191"/>
      <c r="P366" s="192">
        <f>SUM(P367:P430)</f>
        <v>0</v>
      </c>
      <c r="Q366" s="191"/>
      <c r="R366" s="192">
        <f>SUM(R367:R430)</f>
        <v>3.0740509999999999</v>
      </c>
      <c r="S366" s="191"/>
      <c r="T366" s="193">
        <f>SUM(T367:T430)</f>
        <v>0</v>
      </c>
      <c r="U366" s="11"/>
      <c r="V366" s="11"/>
      <c r="W366" s="11"/>
      <c r="X366" s="11"/>
      <c r="Y366" s="11"/>
      <c r="Z366" s="11"/>
      <c r="AA366" s="11"/>
      <c r="AB366" s="11"/>
      <c r="AC366" s="11"/>
      <c r="AD366" s="11"/>
      <c r="AE366" s="11"/>
      <c r="AR366" s="194" t="s">
        <v>83</v>
      </c>
      <c r="AT366" s="195" t="s">
        <v>71</v>
      </c>
      <c r="AU366" s="195" t="s">
        <v>80</v>
      </c>
      <c r="AY366" s="194" t="s">
        <v>126</v>
      </c>
      <c r="BK366" s="196">
        <f>SUM(BK367:BK430)</f>
        <v>0</v>
      </c>
    </row>
    <row r="367" s="2" customFormat="1" ht="16.5" customHeight="1">
      <c r="A367" s="39"/>
      <c r="B367" s="40"/>
      <c r="C367" s="197" t="s">
        <v>515</v>
      </c>
      <c r="D367" s="197" t="s">
        <v>127</v>
      </c>
      <c r="E367" s="198" t="s">
        <v>516</v>
      </c>
      <c r="F367" s="199" t="s">
        <v>517</v>
      </c>
      <c r="G367" s="200" t="s">
        <v>229</v>
      </c>
      <c r="H367" s="201">
        <v>103.084</v>
      </c>
      <c r="I367" s="202"/>
      <c r="J367" s="203">
        <f>ROUND(I367*H367,2)</f>
        <v>0</v>
      </c>
      <c r="K367" s="199" t="s">
        <v>172</v>
      </c>
      <c r="L367" s="45"/>
      <c r="M367" s="204" t="s">
        <v>19</v>
      </c>
      <c r="N367" s="205" t="s">
        <v>43</v>
      </c>
      <c r="O367" s="85"/>
      <c r="P367" s="206">
        <f>O367*H367</f>
        <v>0</v>
      </c>
      <c r="Q367" s="206">
        <v>0.00029999999999999997</v>
      </c>
      <c r="R367" s="206">
        <f>Q367*H367</f>
        <v>0.0309252</v>
      </c>
      <c r="S367" s="206">
        <v>0</v>
      </c>
      <c r="T367" s="20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08" t="s">
        <v>372</v>
      </c>
      <c r="AT367" s="208" t="s">
        <v>127</v>
      </c>
      <c r="AU367" s="208" t="s">
        <v>83</v>
      </c>
      <c r="AY367" s="18" t="s">
        <v>126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8" t="s">
        <v>80</v>
      </c>
      <c r="BK367" s="209">
        <f>ROUND(I367*H367,2)</f>
        <v>0</v>
      </c>
      <c r="BL367" s="18" t="s">
        <v>372</v>
      </c>
      <c r="BM367" s="208" t="s">
        <v>518</v>
      </c>
    </row>
    <row r="368" s="2" customFormat="1">
      <c r="A368" s="39"/>
      <c r="B368" s="40"/>
      <c r="C368" s="41"/>
      <c r="D368" s="210" t="s">
        <v>132</v>
      </c>
      <c r="E368" s="41"/>
      <c r="F368" s="211" t="s">
        <v>519</v>
      </c>
      <c r="G368" s="41"/>
      <c r="H368" s="41"/>
      <c r="I368" s="212"/>
      <c r="J368" s="41"/>
      <c r="K368" s="41"/>
      <c r="L368" s="45"/>
      <c r="M368" s="213"/>
      <c r="N368" s="214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132</v>
      </c>
      <c r="AU368" s="18" t="s">
        <v>83</v>
      </c>
    </row>
    <row r="369" s="2" customFormat="1">
      <c r="A369" s="39"/>
      <c r="B369" s="40"/>
      <c r="C369" s="41"/>
      <c r="D369" s="228" t="s">
        <v>175</v>
      </c>
      <c r="E369" s="41"/>
      <c r="F369" s="229" t="s">
        <v>520</v>
      </c>
      <c r="G369" s="41"/>
      <c r="H369" s="41"/>
      <c r="I369" s="212"/>
      <c r="J369" s="41"/>
      <c r="K369" s="41"/>
      <c r="L369" s="45"/>
      <c r="M369" s="213"/>
      <c r="N369" s="214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175</v>
      </c>
      <c r="AU369" s="18" t="s">
        <v>83</v>
      </c>
    </row>
    <row r="370" s="13" customFormat="1">
      <c r="A370" s="13"/>
      <c r="B370" s="230"/>
      <c r="C370" s="231"/>
      <c r="D370" s="210" t="s">
        <v>212</v>
      </c>
      <c r="E370" s="232" t="s">
        <v>19</v>
      </c>
      <c r="F370" s="233" t="s">
        <v>349</v>
      </c>
      <c r="G370" s="231"/>
      <c r="H370" s="232" t="s">
        <v>19</v>
      </c>
      <c r="I370" s="234"/>
      <c r="J370" s="231"/>
      <c r="K370" s="231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212</v>
      </c>
      <c r="AU370" s="239" t="s">
        <v>83</v>
      </c>
      <c r="AV370" s="13" t="s">
        <v>80</v>
      </c>
      <c r="AW370" s="13" t="s">
        <v>33</v>
      </c>
      <c r="AX370" s="13" t="s">
        <v>72</v>
      </c>
      <c r="AY370" s="239" t="s">
        <v>126</v>
      </c>
    </row>
    <row r="371" s="14" customFormat="1">
      <c r="A371" s="14"/>
      <c r="B371" s="240"/>
      <c r="C371" s="241"/>
      <c r="D371" s="210" t="s">
        <v>212</v>
      </c>
      <c r="E371" s="242" t="s">
        <v>19</v>
      </c>
      <c r="F371" s="243" t="s">
        <v>350</v>
      </c>
      <c r="G371" s="241"/>
      <c r="H371" s="244">
        <v>7.3079999999999998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212</v>
      </c>
      <c r="AU371" s="250" t="s">
        <v>83</v>
      </c>
      <c r="AV371" s="14" t="s">
        <v>83</v>
      </c>
      <c r="AW371" s="14" t="s">
        <v>33</v>
      </c>
      <c r="AX371" s="14" t="s">
        <v>72</v>
      </c>
      <c r="AY371" s="250" t="s">
        <v>126</v>
      </c>
    </row>
    <row r="372" s="14" customFormat="1">
      <c r="A372" s="14"/>
      <c r="B372" s="240"/>
      <c r="C372" s="241"/>
      <c r="D372" s="210" t="s">
        <v>212</v>
      </c>
      <c r="E372" s="242" t="s">
        <v>19</v>
      </c>
      <c r="F372" s="243" t="s">
        <v>351</v>
      </c>
      <c r="G372" s="241"/>
      <c r="H372" s="244">
        <v>0.64100000000000001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212</v>
      </c>
      <c r="AU372" s="250" t="s">
        <v>83</v>
      </c>
      <c r="AV372" s="14" t="s">
        <v>83</v>
      </c>
      <c r="AW372" s="14" t="s">
        <v>33</v>
      </c>
      <c r="AX372" s="14" t="s">
        <v>72</v>
      </c>
      <c r="AY372" s="250" t="s">
        <v>126</v>
      </c>
    </row>
    <row r="373" s="13" customFormat="1">
      <c r="A373" s="13"/>
      <c r="B373" s="230"/>
      <c r="C373" s="231"/>
      <c r="D373" s="210" t="s">
        <v>212</v>
      </c>
      <c r="E373" s="232" t="s">
        <v>19</v>
      </c>
      <c r="F373" s="233" t="s">
        <v>352</v>
      </c>
      <c r="G373" s="231"/>
      <c r="H373" s="232" t="s">
        <v>19</v>
      </c>
      <c r="I373" s="234"/>
      <c r="J373" s="231"/>
      <c r="K373" s="231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212</v>
      </c>
      <c r="AU373" s="239" t="s">
        <v>83</v>
      </c>
      <c r="AV373" s="13" t="s">
        <v>80</v>
      </c>
      <c r="AW373" s="13" t="s">
        <v>33</v>
      </c>
      <c r="AX373" s="13" t="s">
        <v>72</v>
      </c>
      <c r="AY373" s="239" t="s">
        <v>126</v>
      </c>
    </row>
    <row r="374" s="14" customFormat="1">
      <c r="A374" s="14"/>
      <c r="B374" s="240"/>
      <c r="C374" s="241"/>
      <c r="D374" s="210" t="s">
        <v>212</v>
      </c>
      <c r="E374" s="242" t="s">
        <v>19</v>
      </c>
      <c r="F374" s="243" t="s">
        <v>353</v>
      </c>
      <c r="G374" s="241"/>
      <c r="H374" s="244">
        <v>5.8499999999999996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212</v>
      </c>
      <c r="AU374" s="250" t="s">
        <v>83</v>
      </c>
      <c r="AV374" s="14" t="s">
        <v>83</v>
      </c>
      <c r="AW374" s="14" t="s">
        <v>33</v>
      </c>
      <c r="AX374" s="14" t="s">
        <v>72</v>
      </c>
      <c r="AY374" s="250" t="s">
        <v>126</v>
      </c>
    </row>
    <row r="375" s="14" customFormat="1">
      <c r="A375" s="14"/>
      <c r="B375" s="240"/>
      <c r="C375" s="241"/>
      <c r="D375" s="210" t="s">
        <v>212</v>
      </c>
      <c r="E375" s="242" t="s">
        <v>19</v>
      </c>
      <c r="F375" s="243" t="s">
        <v>354</v>
      </c>
      <c r="G375" s="241"/>
      <c r="H375" s="244">
        <v>0.33000000000000002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212</v>
      </c>
      <c r="AU375" s="250" t="s">
        <v>83</v>
      </c>
      <c r="AV375" s="14" t="s">
        <v>83</v>
      </c>
      <c r="AW375" s="14" t="s">
        <v>33</v>
      </c>
      <c r="AX375" s="14" t="s">
        <v>72</v>
      </c>
      <c r="AY375" s="250" t="s">
        <v>126</v>
      </c>
    </row>
    <row r="376" s="14" customFormat="1">
      <c r="A376" s="14"/>
      <c r="B376" s="240"/>
      <c r="C376" s="241"/>
      <c r="D376" s="210" t="s">
        <v>212</v>
      </c>
      <c r="E376" s="242" t="s">
        <v>19</v>
      </c>
      <c r="F376" s="243" t="s">
        <v>355</v>
      </c>
      <c r="G376" s="241"/>
      <c r="H376" s="244">
        <v>1.1699999999999999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212</v>
      </c>
      <c r="AU376" s="250" t="s">
        <v>83</v>
      </c>
      <c r="AV376" s="14" t="s">
        <v>83</v>
      </c>
      <c r="AW376" s="14" t="s">
        <v>33</v>
      </c>
      <c r="AX376" s="14" t="s">
        <v>72</v>
      </c>
      <c r="AY376" s="250" t="s">
        <v>126</v>
      </c>
    </row>
    <row r="377" s="14" customFormat="1">
      <c r="A377" s="14"/>
      <c r="B377" s="240"/>
      <c r="C377" s="241"/>
      <c r="D377" s="210" t="s">
        <v>212</v>
      </c>
      <c r="E377" s="242" t="s">
        <v>19</v>
      </c>
      <c r="F377" s="243" t="s">
        <v>356</v>
      </c>
      <c r="G377" s="241"/>
      <c r="H377" s="244">
        <v>0.26300000000000001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212</v>
      </c>
      <c r="AU377" s="250" t="s">
        <v>83</v>
      </c>
      <c r="AV377" s="14" t="s">
        <v>83</v>
      </c>
      <c r="AW377" s="14" t="s">
        <v>33</v>
      </c>
      <c r="AX377" s="14" t="s">
        <v>72</v>
      </c>
      <c r="AY377" s="250" t="s">
        <v>126</v>
      </c>
    </row>
    <row r="378" s="14" customFormat="1">
      <c r="A378" s="14"/>
      <c r="B378" s="240"/>
      <c r="C378" s="241"/>
      <c r="D378" s="210" t="s">
        <v>212</v>
      </c>
      <c r="E378" s="242" t="s">
        <v>19</v>
      </c>
      <c r="F378" s="243" t="s">
        <v>357</v>
      </c>
      <c r="G378" s="241"/>
      <c r="H378" s="244">
        <v>0.68000000000000005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212</v>
      </c>
      <c r="AU378" s="250" t="s">
        <v>83</v>
      </c>
      <c r="AV378" s="14" t="s">
        <v>83</v>
      </c>
      <c r="AW378" s="14" t="s">
        <v>33</v>
      </c>
      <c r="AX378" s="14" t="s">
        <v>72</v>
      </c>
      <c r="AY378" s="250" t="s">
        <v>126</v>
      </c>
    </row>
    <row r="379" s="13" customFormat="1">
      <c r="A379" s="13"/>
      <c r="B379" s="230"/>
      <c r="C379" s="231"/>
      <c r="D379" s="210" t="s">
        <v>212</v>
      </c>
      <c r="E379" s="232" t="s">
        <v>19</v>
      </c>
      <c r="F379" s="233" t="s">
        <v>274</v>
      </c>
      <c r="G379" s="231"/>
      <c r="H379" s="232" t="s">
        <v>19</v>
      </c>
      <c r="I379" s="234"/>
      <c r="J379" s="231"/>
      <c r="K379" s="231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212</v>
      </c>
      <c r="AU379" s="239" t="s">
        <v>83</v>
      </c>
      <c r="AV379" s="13" t="s">
        <v>80</v>
      </c>
      <c r="AW379" s="13" t="s">
        <v>33</v>
      </c>
      <c r="AX379" s="13" t="s">
        <v>72</v>
      </c>
      <c r="AY379" s="239" t="s">
        <v>126</v>
      </c>
    </row>
    <row r="380" s="14" customFormat="1">
      <c r="A380" s="14"/>
      <c r="B380" s="240"/>
      <c r="C380" s="241"/>
      <c r="D380" s="210" t="s">
        <v>212</v>
      </c>
      <c r="E380" s="242" t="s">
        <v>19</v>
      </c>
      <c r="F380" s="243" t="s">
        <v>358</v>
      </c>
      <c r="G380" s="241"/>
      <c r="H380" s="244">
        <v>21.059999999999999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212</v>
      </c>
      <c r="AU380" s="250" t="s">
        <v>83</v>
      </c>
      <c r="AV380" s="14" t="s">
        <v>83</v>
      </c>
      <c r="AW380" s="14" t="s">
        <v>33</v>
      </c>
      <c r="AX380" s="14" t="s">
        <v>72</v>
      </c>
      <c r="AY380" s="250" t="s">
        <v>126</v>
      </c>
    </row>
    <row r="381" s="14" customFormat="1">
      <c r="A381" s="14"/>
      <c r="B381" s="240"/>
      <c r="C381" s="241"/>
      <c r="D381" s="210" t="s">
        <v>212</v>
      </c>
      <c r="E381" s="242" t="s">
        <v>19</v>
      </c>
      <c r="F381" s="243" t="s">
        <v>359</v>
      </c>
      <c r="G381" s="241"/>
      <c r="H381" s="244">
        <v>1.3500000000000001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212</v>
      </c>
      <c r="AU381" s="250" t="s">
        <v>83</v>
      </c>
      <c r="AV381" s="14" t="s">
        <v>83</v>
      </c>
      <c r="AW381" s="14" t="s">
        <v>33</v>
      </c>
      <c r="AX381" s="14" t="s">
        <v>72</v>
      </c>
      <c r="AY381" s="250" t="s">
        <v>126</v>
      </c>
    </row>
    <row r="382" s="13" customFormat="1">
      <c r="A382" s="13"/>
      <c r="B382" s="230"/>
      <c r="C382" s="231"/>
      <c r="D382" s="210" t="s">
        <v>212</v>
      </c>
      <c r="E382" s="232" t="s">
        <v>19</v>
      </c>
      <c r="F382" s="233" t="s">
        <v>360</v>
      </c>
      <c r="G382" s="231"/>
      <c r="H382" s="232" t="s">
        <v>19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212</v>
      </c>
      <c r="AU382" s="239" t="s">
        <v>83</v>
      </c>
      <c r="AV382" s="13" t="s">
        <v>80</v>
      </c>
      <c r="AW382" s="13" t="s">
        <v>33</v>
      </c>
      <c r="AX382" s="13" t="s">
        <v>72</v>
      </c>
      <c r="AY382" s="239" t="s">
        <v>126</v>
      </c>
    </row>
    <row r="383" s="14" customFormat="1">
      <c r="A383" s="14"/>
      <c r="B383" s="240"/>
      <c r="C383" s="241"/>
      <c r="D383" s="210" t="s">
        <v>212</v>
      </c>
      <c r="E383" s="242" t="s">
        <v>19</v>
      </c>
      <c r="F383" s="243" t="s">
        <v>361</v>
      </c>
      <c r="G383" s="241"/>
      <c r="H383" s="244">
        <v>12.006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212</v>
      </c>
      <c r="AU383" s="250" t="s">
        <v>83</v>
      </c>
      <c r="AV383" s="14" t="s">
        <v>83</v>
      </c>
      <c r="AW383" s="14" t="s">
        <v>33</v>
      </c>
      <c r="AX383" s="14" t="s">
        <v>72</v>
      </c>
      <c r="AY383" s="250" t="s">
        <v>126</v>
      </c>
    </row>
    <row r="384" s="14" customFormat="1">
      <c r="A384" s="14"/>
      <c r="B384" s="240"/>
      <c r="C384" s="241"/>
      <c r="D384" s="210" t="s">
        <v>212</v>
      </c>
      <c r="E384" s="242" t="s">
        <v>19</v>
      </c>
      <c r="F384" s="243" t="s">
        <v>362</v>
      </c>
      <c r="G384" s="241"/>
      <c r="H384" s="244">
        <v>0.45000000000000001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212</v>
      </c>
      <c r="AU384" s="250" t="s">
        <v>83</v>
      </c>
      <c r="AV384" s="14" t="s">
        <v>83</v>
      </c>
      <c r="AW384" s="14" t="s">
        <v>33</v>
      </c>
      <c r="AX384" s="14" t="s">
        <v>72</v>
      </c>
      <c r="AY384" s="250" t="s">
        <v>126</v>
      </c>
    </row>
    <row r="385" s="14" customFormat="1">
      <c r="A385" s="14"/>
      <c r="B385" s="240"/>
      <c r="C385" s="241"/>
      <c r="D385" s="210" t="s">
        <v>212</v>
      </c>
      <c r="E385" s="242" t="s">
        <v>19</v>
      </c>
      <c r="F385" s="243" t="s">
        <v>363</v>
      </c>
      <c r="G385" s="241"/>
      <c r="H385" s="244">
        <v>1.7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212</v>
      </c>
      <c r="AU385" s="250" t="s">
        <v>83</v>
      </c>
      <c r="AV385" s="14" t="s">
        <v>83</v>
      </c>
      <c r="AW385" s="14" t="s">
        <v>33</v>
      </c>
      <c r="AX385" s="14" t="s">
        <v>72</v>
      </c>
      <c r="AY385" s="250" t="s">
        <v>126</v>
      </c>
    </row>
    <row r="386" s="14" customFormat="1">
      <c r="A386" s="14"/>
      <c r="B386" s="240"/>
      <c r="C386" s="241"/>
      <c r="D386" s="210" t="s">
        <v>212</v>
      </c>
      <c r="E386" s="242" t="s">
        <v>19</v>
      </c>
      <c r="F386" s="243" t="s">
        <v>364</v>
      </c>
      <c r="G386" s="241"/>
      <c r="H386" s="244">
        <v>1.3260000000000001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212</v>
      </c>
      <c r="AU386" s="250" t="s">
        <v>83</v>
      </c>
      <c r="AV386" s="14" t="s">
        <v>83</v>
      </c>
      <c r="AW386" s="14" t="s">
        <v>33</v>
      </c>
      <c r="AX386" s="14" t="s">
        <v>72</v>
      </c>
      <c r="AY386" s="250" t="s">
        <v>126</v>
      </c>
    </row>
    <row r="387" s="14" customFormat="1">
      <c r="A387" s="14"/>
      <c r="B387" s="240"/>
      <c r="C387" s="241"/>
      <c r="D387" s="210" t="s">
        <v>212</v>
      </c>
      <c r="E387" s="242" t="s">
        <v>19</v>
      </c>
      <c r="F387" s="243" t="s">
        <v>334</v>
      </c>
      <c r="G387" s="241"/>
      <c r="H387" s="244">
        <v>19.510000000000002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212</v>
      </c>
      <c r="AU387" s="250" t="s">
        <v>83</v>
      </c>
      <c r="AV387" s="14" t="s">
        <v>83</v>
      </c>
      <c r="AW387" s="14" t="s">
        <v>33</v>
      </c>
      <c r="AX387" s="14" t="s">
        <v>72</v>
      </c>
      <c r="AY387" s="250" t="s">
        <v>126</v>
      </c>
    </row>
    <row r="388" s="14" customFormat="1">
      <c r="A388" s="14"/>
      <c r="B388" s="240"/>
      <c r="C388" s="241"/>
      <c r="D388" s="210" t="s">
        <v>212</v>
      </c>
      <c r="E388" s="242" t="s">
        <v>19</v>
      </c>
      <c r="F388" s="243" t="s">
        <v>365</v>
      </c>
      <c r="G388" s="241"/>
      <c r="H388" s="244">
        <v>19.52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212</v>
      </c>
      <c r="AU388" s="250" t="s">
        <v>83</v>
      </c>
      <c r="AV388" s="14" t="s">
        <v>83</v>
      </c>
      <c r="AW388" s="14" t="s">
        <v>33</v>
      </c>
      <c r="AX388" s="14" t="s">
        <v>72</v>
      </c>
      <c r="AY388" s="250" t="s">
        <v>126</v>
      </c>
    </row>
    <row r="389" s="14" customFormat="1">
      <c r="A389" s="14"/>
      <c r="B389" s="240"/>
      <c r="C389" s="241"/>
      <c r="D389" s="210" t="s">
        <v>212</v>
      </c>
      <c r="E389" s="242" t="s">
        <v>19</v>
      </c>
      <c r="F389" s="243" t="s">
        <v>366</v>
      </c>
      <c r="G389" s="241"/>
      <c r="H389" s="244">
        <v>1.6100000000000001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212</v>
      </c>
      <c r="AU389" s="250" t="s">
        <v>83</v>
      </c>
      <c r="AV389" s="14" t="s">
        <v>83</v>
      </c>
      <c r="AW389" s="14" t="s">
        <v>33</v>
      </c>
      <c r="AX389" s="14" t="s">
        <v>72</v>
      </c>
      <c r="AY389" s="250" t="s">
        <v>126</v>
      </c>
    </row>
    <row r="390" s="13" customFormat="1">
      <c r="A390" s="13"/>
      <c r="B390" s="230"/>
      <c r="C390" s="231"/>
      <c r="D390" s="210" t="s">
        <v>212</v>
      </c>
      <c r="E390" s="232" t="s">
        <v>19</v>
      </c>
      <c r="F390" s="233" t="s">
        <v>291</v>
      </c>
      <c r="G390" s="231"/>
      <c r="H390" s="232" t="s">
        <v>19</v>
      </c>
      <c r="I390" s="234"/>
      <c r="J390" s="231"/>
      <c r="K390" s="231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212</v>
      </c>
      <c r="AU390" s="239" t="s">
        <v>83</v>
      </c>
      <c r="AV390" s="13" t="s">
        <v>80</v>
      </c>
      <c r="AW390" s="13" t="s">
        <v>33</v>
      </c>
      <c r="AX390" s="13" t="s">
        <v>72</v>
      </c>
      <c r="AY390" s="239" t="s">
        <v>126</v>
      </c>
    </row>
    <row r="391" s="14" customFormat="1">
      <c r="A391" s="14"/>
      <c r="B391" s="240"/>
      <c r="C391" s="241"/>
      <c r="D391" s="210" t="s">
        <v>212</v>
      </c>
      <c r="E391" s="242" t="s">
        <v>19</v>
      </c>
      <c r="F391" s="243" t="s">
        <v>367</v>
      </c>
      <c r="G391" s="241"/>
      <c r="H391" s="244">
        <v>1.5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212</v>
      </c>
      <c r="AU391" s="250" t="s">
        <v>83</v>
      </c>
      <c r="AV391" s="14" t="s">
        <v>83</v>
      </c>
      <c r="AW391" s="14" t="s">
        <v>33</v>
      </c>
      <c r="AX391" s="14" t="s">
        <v>72</v>
      </c>
      <c r="AY391" s="250" t="s">
        <v>126</v>
      </c>
    </row>
    <row r="392" s="14" customFormat="1">
      <c r="A392" s="14"/>
      <c r="B392" s="240"/>
      <c r="C392" s="241"/>
      <c r="D392" s="210" t="s">
        <v>212</v>
      </c>
      <c r="E392" s="242" t="s">
        <v>19</v>
      </c>
      <c r="F392" s="243" t="s">
        <v>368</v>
      </c>
      <c r="G392" s="241"/>
      <c r="H392" s="244">
        <v>0.12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212</v>
      </c>
      <c r="AU392" s="250" t="s">
        <v>83</v>
      </c>
      <c r="AV392" s="14" t="s">
        <v>83</v>
      </c>
      <c r="AW392" s="14" t="s">
        <v>33</v>
      </c>
      <c r="AX392" s="14" t="s">
        <v>72</v>
      </c>
      <c r="AY392" s="250" t="s">
        <v>126</v>
      </c>
    </row>
    <row r="393" s="13" customFormat="1">
      <c r="A393" s="13"/>
      <c r="B393" s="230"/>
      <c r="C393" s="231"/>
      <c r="D393" s="210" t="s">
        <v>212</v>
      </c>
      <c r="E393" s="232" t="s">
        <v>19</v>
      </c>
      <c r="F393" s="233" t="s">
        <v>296</v>
      </c>
      <c r="G393" s="231"/>
      <c r="H393" s="232" t="s">
        <v>19</v>
      </c>
      <c r="I393" s="234"/>
      <c r="J393" s="231"/>
      <c r="K393" s="231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212</v>
      </c>
      <c r="AU393" s="239" t="s">
        <v>83</v>
      </c>
      <c r="AV393" s="13" t="s">
        <v>80</v>
      </c>
      <c r="AW393" s="13" t="s">
        <v>33</v>
      </c>
      <c r="AX393" s="13" t="s">
        <v>72</v>
      </c>
      <c r="AY393" s="239" t="s">
        <v>126</v>
      </c>
    </row>
    <row r="394" s="14" customFormat="1">
      <c r="A394" s="14"/>
      <c r="B394" s="240"/>
      <c r="C394" s="241"/>
      <c r="D394" s="210" t="s">
        <v>212</v>
      </c>
      <c r="E394" s="242" t="s">
        <v>19</v>
      </c>
      <c r="F394" s="243" t="s">
        <v>369</v>
      </c>
      <c r="G394" s="241"/>
      <c r="H394" s="244">
        <v>1.3500000000000001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212</v>
      </c>
      <c r="AU394" s="250" t="s">
        <v>83</v>
      </c>
      <c r="AV394" s="14" t="s">
        <v>83</v>
      </c>
      <c r="AW394" s="14" t="s">
        <v>33</v>
      </c>
      <c r="AX394" s="14" t="s">
        <v>72</v>
      </c>
      <c r="AY394" s="250" t="s">
        <v>126</v>
      </c>
    </row>
    <row r="395" s="14" customFormat="1">
      <c r="A395" s="14"/>
      <c r="B395" s="240"/>
      <c r="C395" s="241"/>
      <c r="D395" s="210" t="s">
        <v>212</v>
      </c>
      <c r="E395" s="242" t="s">
        <v>19</v>
      </c>
      <c r="F395" s="243" t="s">
        <v>368</v>
      </c>
      <c r="G395" s="241"/>
      <c r="H395" s="244">
        <v>0.12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212</v>
      </c>
      <c r="AU395" s="250" t="s">
        <v>83</v>
      </c>
      <c r="AV395" s="14" t="s">
        <v>83</v>
      </c>
      <c r="AW395" s="14" t="s">
        <v>33</v>
      </c>
      <c r="AX395" s="14" t="s">
        <v>72</v>
      </c>
      <c r="AY395" s="250" t="s">
        <v>126</v>
      </c>
    </row>
    <row r="396" s="13" customFormat="1">
      <c r="A396" s="13"/>
      <c r="B396" s="230"/>
      <c r="C396" s="231"/>
      <c r="D396" s="210" t="s">
        <v>212</v>
      </c>
      <c r="E396" s="232" t="s">
        <v>19</v>
      </c>
      <c r="F396" s="233" t="s">
        <v>370</v>
      </c>
      <c r="G396" s="231"/>
      <c r="H396" s="232" t="s">
        <v>19</v>
      </c>
      <c r="I396" s="234"/>
      <c r="J396" s="231"/>
      <c r="K396" s="231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212</v>
      </c>
      <c r="AU396" s="239" t="s">
        <v>83</v>
      </c>
      <c r="AV396" s="13" t="s">
        <v>80</v>
      </c>
      <c r="AW396" s="13" t="s">
        <v>33</v>
      </c>
      <c r="AX396" s="13" t="s">
        <v>72</v>
      </c>
      <c r="AY396" s="239" t="s">
        <v>126</v>
      </c>
    </row>
    <row r="397" s="14" customFormat="1">
      <c r="A397" s="14"/>
      <c r="B397" s="240"/>
      <c r="C397" s="241"/>
      <c r="D397" s="210" t="s">
        <v>212</v>
      </c>
      <c r="E397" s="242" t="s">
        <v>19</v>
      </c>
      <c r="F397" s="243" t="s">
        <v>371</v>
      </c>
      <c r="G397" s="241"/>
      <c r="H397" s="244">
        <v>5.2199999999999998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212</v>
      </c>
      <c r="AU397" s="250" t="s">
        <v>83</v>
      </c>
      <c r="AV397" s="14" t="s">
        <v>83</v>
      </c>
      <c r="AW397" s="14" t="s">
        <v>33</v>
      </c>
      <c r="AX397" s="14" t="s">
        <v>72</v>
      </c>
      <c r="AY397" s="250" t="s">
        <v>126</v>
      </c>
    </row>
    <row r="398" s="15" customFormat="1">
      <c r="A398" s="15"/>
      <c r="B398" s="261"/>
      <c r="C398" s="262"/>
      <c r="D398" s="210" t="s">
        <v>212</v>
      </c>
      <c r="E398" s="263" t="s">
        <v>19</v>
      </c>
      <c r="F398" s="264" t="s">
        <v>248</v>
      </c>
      <c r="G398" s="262"/>
      <c r="H398" s="265">
        <v>103.084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1" t="s">
        <v>212</v>
      </c>
      <c r="AU398" s="271" t="s">
        <v>83</v>
      </c>
      <c r="AV398" s="15" t="s">
        <v>125</v>
      </c>
      <c r="AW398" s="15" t="s">
        <v>33</v>
      </c>
      <c r="AX398" s="15" t="s">
        <v>80</v>
      </c>
      <c r="AY398" s="271" t="s">
        <v>126</v>
      </c>
    </row>
    <row r="399" s="2" customFormat="1" ht="33" customHeight="1">
      <c r="A399" s="39"/>
      <c r="B399" s="40"/>
      <c r="C399" s="197" t="s">
        <v>521</v>
      </c>
      <c r="D399" s="197" t="s">
        <v>127</v>
      </c>
      <c r="E399" s="198" t="s">
        <v>522</v>
      </c>
      <c r="F399" s="199" t="s">
        <v>523</v>
      </c>
      <c r="G399" s="200" t="s">
        <v>229</v>
      </c>
      <c r="H399" s="201">
        <v>103.084</v>
      </c>
      <c r="I399" s="202"/>
      <c r="J399" s="203">
        <f>ROUND(I399*H399,2)</f>
        <v>0</v>
      </c>
      <c r="K399" s="199" t="s">
        <v>172</v>
      </c>
      <c r="L399" s="45"/>
      <c r="M399" s="204" t="s">
        <v>19</v>
      </c>
      <c r="N399" s="205" t="s">
        <v>43</v>
      </c>
      <c r="O399" s="85"/>
      <c r="P399" s="206">
        <f>O399*H399</f>
        <v>0</v>
      </c>
      <c r="Q399" s="206">
        <v>0.0051999999999999998</v>
      </c>
      <c r="R399" s="206">
        <f>Q399*H399</f>
        <v>0.53603679999999998</v>
      </c>
      <c r="S399" s="206">
        <v>0</v>
      </c>
      <c r="T399" s="20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08" t="s">
        <v>372</v>
      </c>
      <c r="AT399" s="208" t="s">
        <v>127</v>
      </c>
      <c r="AU399" s="208" t="s">
        <v>83</v>
      </c>
      <c r="AY399" s="18" t="s">
        <v>126</v>
      </c>
      <c r="BE399" s="209">
        <f>IF(N399="základní",J399,0)</f>
        <v>0</v>
      </c>
      <c r="BF399" s="209">
        <f>IF(N399="snížená",J399,0)</f>
        <v>0</v>
      </c>
      <c r="BG399" s="209">
        <f>IF(N399="zákl. přenesená",J399,0)</f>
        <v>0</v>
      </c>
      <c r="BH399" s="209">
        <f>IF(N399="sníž. přenesená",J399,0)</f>
        <v>0</v>
      </c>
      <c r="BI399" s="209">
        <f>IF(N399="nulová",J399,0)</f>
        <v>0</v>
      </c>
      <c r="BJ399" s="18" t="s">
        <v>80</v>
      </c>
      <c r="BK399" s="209">
        <f>ROUND(I399*H399,2)</f>
        <v>0</v>
      </c>
      <c r="BL399" s="18" t="s">
        <v>372</v>
      </c>
      <c r="BM399" s="208" t="s">
        <v>524</v>
      </c>
    </row>
    <row r="400" s="2" customFormat="1">
      <c r="A400" s="39"/>
      <c r="B400" s="40"/>
      <c r="C400" s="41"/>
      <c r="D400" s="210" t="s">
        <v>132</v>
      </c>
      <c r="E400" s="41"/>
      <c r="F400" s="211" t="s">
        <v>525</v>
      </c>
      <c r="G400" s="41"/>
      <c r="H400" s="41"/>
      <c r="I400" s="212"/>
      <c r="J400" s="41"/>
      <c r="K400" s="41"/>
      <c r="L400" s="45"/>
      <c r="M400" s="213"/>
      <c r="N400" s="214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132</v>
      </c>
      <c r="AU400" s="18" t="s">
        <v>83</v>
      </c>
    </row>
    <row r="401" s="2" customFormat="1">
      <c r="A401" s="39"/>
      <c r="B401" s="40"/>
      <c r="C401" s="41"/>
      <c r="D401" s="228" t="s">
        <v>175</v>
      </c>
      <c r="E401" s="41"/>
      <c r="F401" s="229" t="s">
        <v>526</v>
      </c>
      <c r="G401" s="41"/>
      <c r="H401" s="41"/>
      <c r="I401" s="212"/>
      <c r="J401" s="41"/>
      <c r="K401" s="41"/>
      <c r="L401" s="45"/>
      <c r="M401" s="213"/>
      <c r="N401" s="214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175</v>
      </c>
      <c r="AU401" s="18" t="s">
        <v>83</v>
      </c>
    </row>
    <row r="402" s="14" customFormat="1">
      <c r="A402" s="14"/>
      <c r="B402" s="240"/>
      <c r="C402" s="241"/>
      <c r="D402" s="210" t="s">
        <v>212</v>
      </c>
      <c r="E402" s="242" t="s">
        <v>19</v>
      </c>
      <c r="F402" s="243" t="s">
        <v>527</v>
      </c>
      <c r="G402" s="241"/>
      <c r="H402" s="244">
        <v>103.084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212</v>
      </c>
      <c r="AU402" s="250" t="s">
        <v>83</v>
      </c>
      <c r="AV402" s="14" t="s">
        <v>83</v>
      </c>
      <c r="AW402" s="14" t="s">
        <v>33</v>
      </c>
      <c r="AX402" s="14" t="s">
        <v>80</v>
      </c>
      <c r="AY402" s="250" t="s">
        <v>126</v>
      </c>
    </row>
    <row r="403" s="2" customFormat="1" ht="37.8" customHeight="1">
      <c r="A403" s="39"/>
      <c r="B403" s="40"/>
      <c r="C403" s="251" t="s">
        <v>528</v>
      </c>
      <c r="D403" s="251" t="s">
        <v>222</v>
      </c>
      <c r="E403" s="252" t="s">
        <v>529</v>
      </c>
      <c r="F403" s="253" t="s">
        <v>530</v>
      </c>
      <c r="G403" s="254" t="s">
        <v>229</v>
      </c>
      <c r="H403" s="255">
        <v>113.392</v>
      </c>
      <c r="I403" s="256"/>
      <c r="J403" s="257">
        <f>ROUND(I403*H403,2)</f>
        <v>0</v>
      </c>
      <c r="K403" s="253" t="s">
        <v>172</v>
      </c>
      <c r="L403" s="258"/>
      <c r="M403" s="259" t="s">
        <v>19</v>
      </c>
      <c r="N403" s="260" t="s">
        <v>43</v>
      </c>
      <c r="O403" s="85"/>
      <c r="P403" s="206">
        <f>O403*H403</f>
        <v>0</v>
      </c>
      <c r="Q403" s="206">
        <v>0.021999999999999999</v>
      </c>
      <c r="R403" s="206">
        <f>Q403*H403</f>
        <v>2.494624</v>
      </c>
      <c r="S403" s="206">
        <v>0</v>
      </c>
      <c r="T403" s="20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08" t="s">
        <v>462</v>
      </c>
      <c r="AT403" s="208" t="s">
        <v>222</v>
      </c>
      <c r="AU403" s="208" t="s">
        <v>83</v>
      </c>
      <c r="AY403" s="18" t="s">
        <v>126</v>
      </c>
      <c r="BE403" s="209">
        <f>IF(N403="základní",J403,0)</f>
        <v>0</v>
      </c>
      <c r="BF403" s="209">
        <f>IF(N403="snížená",J403,0)</f>
        <v>0</v>
      </c>
      <c r="BG403" s="209">
        <f>IF(N403="zákl. přenesená",J403,0)</f>
        <v>0</v>
      </c>
      <c r="BH403" s="209">
        <f>IF(N403="sníž. přenesená",J403,0)</f>
        <v>0</v>
      </c>
      <c r="BI403" s="209">
        <f>IF(N403="nulová",J403,0)</f>
        <v>0</v>
      </c>
      <c r="BJ403" s="18" t="s">
        <v>80</v>
      </c>
      <c r="BK403" s="209">
        <f>ROUND(I403*H403,2)</f>
        <v>0</v>
      </c>
      <c r="BL403" s="18" t="s">
        <v>372</v>
      </c>
      <c r="BM403" s="208" t="s">
        <v>531</v>
      </c>
    </row>
    <row r="404" s="2" customFormat="1">
      <c r="A404" s="39"/>
      <c r="B404" s="40"/>
      <c r="C404" s="41"/>
      <c r="D404" s="210" t="s">
        <v>132</v>
      </c>
      <c r="E404" s="41"/>
      <c r="F404" s="211" t="s">
        <v>530</v>
      </c>
      <c r="G404" s="41"/>
      <c r="H404" s="41"/>
      <c r="I404" s="212"/>
      <c r="J404" s="41"/>
      <c r="K404" s="41"/>
      <c r="L404" s="45"/>
      <c r="M404" s="213"/>
      <c r="N404" s="214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132</v>
      </c>
      <c r="AU404" s="18" t="s">
        <v>83</v>
      </c>
    </row>
    <row r="405" s="14" customFormat="1">
      <c r="A405" s="14"/>
      <c r="B405" s="240"/>
      <c r="C405" s="241"/>
      <c r="D405" s="210" t="s">
        <v>212</v>
      </c>
      <c r="E405" s="241"/>
      <c r="F405" s="243" t="s">
        <v>532</v>
      </c>
      <c r="G405" s="241"/>
      <c r="H405" s="244">
        <v>113.392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212</v>
      </c>
      <c r="AU405" s="250" t="s">
        <v>83</v>
      </c>
      <c r="AV405" s="14" t="s">
        <v>83</v>
      </c>
      <c r="AW405" s="14" t="s">
        <v>4</v>
      </c>
      <c r="AX405" s="14" t="s">
        <v>80</v>
      </c>
      <c r="AY405" s="250" t="s">
        <v>126</v>
      </c>
    </row>
    <row r="406" s="2" customFormat="1" ht="33" customHeight="1">
      <c r="A406" s="39"/>
      <c r="B406" s="40"/>
      <c r="C406" s="197" t="s">
        <v>533</v>
      </c>
      <c r="D406" s="197" t="s">
        <v>127</v>
      </c>
      <c r="E406" s="198" t="s">
        <v>534</v>
      </c>
      <c r="F406" s="199" t="s">
        <v>535</v>
      </c>
      <c r="G406" s="200" t="s">
        <v>229</v>
      </c>
      <c r="H406" s="201">
        <v>3.0899999999999999</v>
      </c>
      <c r="I406" s="202"/>
      <c r="J406" s="203">
        <f>ROUND(I406*H406,2)</f>
        <v>0</v>
      </c>
      <c r="K406" s="199" t="s">
        <v>172</v>
      </c>
      <c r="L406" s="45"/>
      <c r="M406" s="204" t="s">
        <v>19</v>
      </c>
      <c r="N406" s="205" t="s">
        <v>43</v>
      </c>
      <c r="O406" s="85"/>
      <c r="P406" s="206">
        <f>O406*H406</f>
        <v>0</v>
      </c>
      <c r="Q406" s="206">
        <v>0</v>
      </c>
      <c r="R406" s="206">
        <f>Q406*H406</f>
        <v>0</v>
      </c>
      <c r="S406" s="206">
        <v>0</v>
      </c>
      <c r="T406" s="20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08" t="s">
        <v>372</v>
      </c>
      <c r="AT406" s="208" t="s">
        <v>127</v>
      </c>
      <c r="AU406" s="208" t="s">
        <v>83</v>
      </c>
      <c r="AY406" s="18" t="s">
        <v>126</v>
      </c>
      <c r="BE406" s="209">
        <f>IF(N406="základní",J406,0)</f>
        <v>0</v>
      </c>
      <c r="BF406" s="209">
        <f>IF(N406="snížená",J406,0)</f>
        <v>0</v>
      </c>
      <c r="BG406" s="209">
        <f>IF(N406="zákl. přenesená",J406,0)</f>
        <v>0</v>
      </c>
      <c r="BH406" s="209">
        <f>IF(N406="sníž. přenesená",J406,0)</f>
        <v>0</v>
      </c>
      <c r="BI406" s="209">
        <f>IF(N406="nulová",J406,0)</f>
        <v>0</v>
      </c>
      <c r="BJ406" s="18" t="s">
        <v>80</v>
      </c>
      <c r="BK406" s="209">
        <f>ROUND(I406*H406,2)</f>
        <v>0</v>
      </c>
      <c r="BL406" s="18" t="s">
        <v>372</v>
      </c>
      <c r="BM406" s="208" t="s">
        <v>536</v>
      </c>
    </row>
    <row r="407" s="2" customFormat="1">
      <c r="A407" s="39"/>
      <c r="B407" s="40"/>
      <c r="C407" s="41"/>
      <c r="D407" s="210" t="s">
        <v>132</v>
      </c>
      <c r="E407" s="41"/>
      <c r="F407" s="211" t="s">
        <v>537</v>
      </c>
      <c r="G407" s="41"/>
      <c r="H407" s="41"/>
      <c r="I407" s="212"/>
      <c r="J407" s="41"/>
      <c r="K407" s="41"/>
      <c r="L407" s="45"/>
      <c r="M407" s="213"/>
      <c r="N407" s="214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132</v>
      </c>
      <c r="AU407" s="18" t="s">
        <v>83</v>
      </c>
    </row>
    <row r="408" s="2" customFormat="1">
      <c r="A408" s="39"/>
      <c r="B408" s="40"/>
      <c r="C408" s="41"/>
      <c r="D408" s="228" t="s">
        <v>175</v>
      </c>
      <c r="E408" s="41"/>
      <c r="F408" s="229" t="s">
        <v>538</v>
      </c>
      <c r="G408" s="41"/>
      <c r="H408" s="41"/>
      <c r="I408" s="212"/>
      <c r="J408" s="41"/>
      <c r="K408" s="41"/>
      <c r="L408" s="45"/>
      <c r="M408" s="213"/>
      <c r="N408" s="214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175</v>
      </c>
      <c r="AU408" s="18" t="s">
        <v>83</v>
      </c>
    </row>
    <row r="409" s="13" customFormat="1">
      <c r="A409" s="13"/>
      <c r="B409" s="230"/>
      <c r="C409" s="231"/>
      <c r="D409" s="210" t="s">
        <v>212</v>
      </c>
      <c r="E409" s="232" t="s">
        <v>19</v>
      </c>
      <c r="F409" s="233" t="s">
        <v>291</v>
      </c>
      <c r="G409" s="231"/>
      <c r="H409" s="232" t="s">
        <v>19</v>
      </c>
      <c r="I409" s="234"/>
      <c r="J409" s="231"/>
      <c r="K409" s="231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212</v>
      </c>
      <c r="AU409" s="239" t="s">
        <v>83</v>
      </c>
      <c r="AV409" s="13" t="s">
        <v>80</v>
      </c>
      <c r="AW409" s="13" t="s">
        <v>33</v>
      </c>
      <c r="AX409" s="13" t="s">
        <v>72</v>
      </c>
      <c r="AY409" s="239" t="s">
        <v>126</v>
      </c>
    </row>
    <row r="410" s="14" customFormat="1">
      <c r="A410" s="14"/>
      <c r="B410" s="240"/>
      <c r="C410" s="241"/>
      <c r="D410" s="210" t="s">
        <v>212</v>
      </c>
      <c r="E410" s="242" t="s">
        <v>19</v>
      </c>
      <c r="F410" s="243" t="s">
        <v>367</v>
      </c>
      <c r="G410" s="241"/>
      <c r="H410" s="244">
        <v>1.5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212</v>
      </c>
      <c r="AU410" s="250" t="s">
        <v>83</v>
      </c>
      <c r="AV410" s="14" t="s">
        <v>83</v>
      </c>
      <c r="AW410" s="14" t="s">
        <v>33</v>
      </c>
      <c r="AX410" s="14" t="s">
        <v>72</v>
      </c>
      <c r="AY410" s="250" t="s">
        <v>126</v>
      </c>
    </row>
    <row r="411" s="14" customFormat="1">
      <c r="A411" s="14"/>
      <c r="B411" s="240"/>
      <c r="C411" s="241"/>
      <c r="D411" s="210" t="s">
        <v>212</v>
      </c>
      <c r="E411" s="242" t="s">
        <v>19</v>
      </c>
      <c r="F411" s="243" t="s">
        <v>368</v>
      </c>
      <c r="G411" s="241"/>
      <c r="H411" s="244">
        <v>0.12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0" t="s">
        <v>212</v>
      </c>
      <c r="AU411" s="250" t="s">
        <v>83</v>
      </c>
      <c r="AV411" s="14" t="s">
        <v>83</v>
      </c>
      <c r="AW411" s="14" t="s">
        <v>33</v>
      </c>
      <c r="AX411" s="14" t="s">
        <v>72</v>
      </c>
      <c r="AY411" s="250" t="s">
        <v>126</v>
      </c>
    </row>
    <row r="412" s="13" customFormat="1">
      <c r="A412" s="13"/>
      <c r="B412" s="230"/>
      <c r="C412" s="231"/>
      <c r="D412" s="210" t="s">
        <v>212</v>
      </c>
      <c r="E412" s="232" t="s">
        <v>19</v>
      </c>
      <c r="F412" s="233" t="s">
        <v>296</v>
      </c>
      <c r="G412" s="231"/>
      <c r="H412" s="232" t="s">
        <v>19</v>
      </c>
      <c r="I412" s="234"/>
      <c r="J412" s="231"/>
      <c r="K412" s="231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212</v>
      </c>
      <c r="AU412" s="239" t="s">
        <v>83</v>
      </c>
      <c r="AV412" s="13" t="s">
        <v>80</v>
      </c>
      <c r="AW412" s="13" t="s">
        <v>33</v>
      </c>
      <c r="AX412" s="13" t="s">
        <v>72</v>
      </c>
      <c r="AY412" s="239" t="s">
        <v>126</v>
      </c>
    </row>
    <row r="413" s="14" customFormat="1">
      <c r="A413" s="14"/>
      <c r="B413" s="240"/>
      <c r="C413" s="241"/>
      <c r="D413" s="210" t="s">
        <v>212</v>
      </c>
      <c r="E413" s="242" t="s">
        <v>19</v>
      </c>
      <c r="F413" s="243" t="s">
        <v>369</v>
      </c>
      <c r="G413" s="241"/>
      <c r="H413" s="244">
        <v>1.3500000000000001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212</v>
      </c>
      <c r="AU413" s="250" t="s">
        <v>83</v>
      </c>
      <c r="AV413" s="14" t="s">
        <v>83</v>
      </c>
      <c r="AW413" s="14" t="s">
        <v>33</v>
      </c>
      <c r="AX413" s="14" t="s">
        <v>72</v>
      </c>
      <c r="AY413" s="250" t="s">
        <v>126</v>
      </c>
    </row>
    <row r="414" s="14" customFormat="1">
      <c r="A414" s="14"/>
      <c r="B414" s="240"/>
      <c r="C414" s="241"/>
      <c r="D414" s="210" t="s">
        <v>212</v>
      </c>
      <c r="E414" s="242" t="s">
        <v>19</v>
      </c>
      <c r="F414" s="243" t="s">
        <v>368</v>
      </c>
      <c r="G414" s="241"/>
      <c r="H414" s="244">
        <v>0.12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212</v>
      </c>
      <c r="AU414" s="250" t="s">
        <v>83</v>
      </c>
      <c r="AV414" s="14" t="s">
        <v>83</v>
      </c>
      <c r="AW414" s="14" t="s">
        <v>33</v>
      </c>
      <c r="AX414" s="14" t="s">
        <v>72</v>
      </c>
      <c r="AY414" s="250" t="s">
        <v>126</v>
      </c>
    </row>
    <row r="415" s="15" customFormat="1">
      <c r="A415" s="15"/>
      <c r="B415" s="261"/>
      <c r="C415" s="262"/>
      <c r="D415" s="210" t="s">
        <v>212</v>
      </c>
      <c r="E415" s="263" t="s">
        <v>19</v>
      </c>
      <c r="F415" s="264" t="s">
        <v>248</v>
      </c>
      <c r="G415" s="262"/>
      <c r="H415" s="265">
        <v>3.0900000000000003</v>
      </c>
      <c r="I415" s="266"/>
      <c r="J415" s="262"/>
      <c r="K415" s="262"/>
      <c r="L415" s="267"/>
      <c r="M415" s="268"/>
      <c r="N415" s="269"/>
      <c r="O415" s="269"/>
      <c r="P415" s="269"/>
      <c r="Q415" s="269"/>
      <c r="R415" s="269"/>
      <c r="S415" s="269"/>
      <c r="T415" s="27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1" t="s">
        <v>212</v>
      </c>
      <c r="AU415" s="271" t="s">
        <v>83</v>
      </c>
      <c r="AV415" s="15" t="s">
        <v>125</v>
      </c>
      <c r="AW415" s="15" t="s">
        <v>33</v>
      </c>
      <c r="AX415" s="15" t="s">
        <v>80</v>
      </c>
      <c r="AY415" s="271" t="s">
        <v>126</v>
      </c>
    </row>
    <row r="416" s="2" customFormat="1" ht="24.15" customHeight="1">
      <c r="A416" s="39"/>
      <c r="B416" s="40"/>
      <c r="C416" s="197" t="s">
        <v>539</v>
      </c>
      <c r="D416" s="197" t="s">
        <v>127</v>
      </c>
      <c r="E416" s="198" t="s">
        <v>540</v>
      </c>
      <c r="F416" s="199" t="s">
        <v>541</v>
      </c>
      <c r="G416" s="200" t="s">
        <v>229</v>
      </c>
      <c r="H416" s="201">
        <v>8.3100000000000005</v>
      </c>
      <c r="I416" s="202"/>
      <c r="J416" s="203">
        <f>ROUND(I416*H416,2)</f>
        <v>0</v>
      </c>
      <c r="K416" s="199" t="s">
        <v>172</v>
      </c>
      <c r="L416" s="45"/>
      <c r="M416" s="204" t="s">
        <v>19</v>
      </c>
      <c r="N416" s="205" t="s">
        <v>43</v>
      </c>
      <c r="O416" s="85"/>
      <c r="P416" s="206">
        <f>O416*H416</f>
        <v>0</v>
      </c>
      <c r="Q416" s="206">
        <v>0.0015</v>
      </c>
      <c r="R416" s="206">
        <f>Q416*H416</f>
        <v>0.012465</v>
      </c>
      <c r="S416" s="206">
        <v>0</v>
      </c>
      <c r="T416" s="20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08" t="s">
        <v>372</v>
      </c>
      <c r="AT416" s="208" t="s">
        <v>127</v>
      </c>
      <c r="AU416" s="208" t="s">
        <v>83</v>
      </c>
      <c r="AY416" s="18" t="s">
        <v>126</v>
      </c>
      <c r="BE416" s="209">
        <f>IF(N416="základní",J416,0)</f>
        <v>0</v>
      </c>
      <c r="BF416" s="209">
        <f>IF(N416="snížená",J416,0)</f>
        <v>0</v>
      </c>
      <c r="BG416" s="209">
        <f>IF(N416="zákl. přenesená",J416,0)</f>
        <v>0</v>
      </c>
      <c r="BH416" s="209">
        <f>IF(N416="sníž. přenesená",J416,0)</f>
        <v>0</v>
      </c>
      <c r="BI416" s="209">
        <f>IF(N416="nulová",J416,0)</f>
        <v>0</v>
      </c>
      <c r="BJ416" s="18" t="s">
        <v>80</v>
      </c>
      <c r="BK416" s="209">
        <f>ROUND(I416*H416,2)</f>
        <v>0</v>
      </c>
      <c r="BL416" s="18" t="s">
        <v>372</v>
      </c>
      <c r="BM416" s="208" t="s">
        <v>542</v>
      </c>
    </row>
    <row r="417" s="2" customFormat="1">
      <c r="A417" s="39"/>
      <c r="B417" s="40"/>
      <c r="C417" s="41"/>
      <c r="D417" s="210" t="s">
        <v>132</v>
      </c>
      <c r="E417" s="41"/>
      <c r="F417" s="211" t="s">
        <v>543</v>
      </c>
      <c r="G417" s="41"/>
      <c r="H417" s="41"/>
      <c r="I417" s="212"/>
      <c r="J417" s="41"/>
      <c r="K417" s="41"/>
      <c r="L417" s="45"/>
      <c r="M417" s="213"/>
      <c r="N417" s="214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132</v>
      </c>
      <c r="AU417" s="18" t="s">
        <v>83</v>
      </c>
    </row>
    <row r="418" s="2" customFormat="1">
      <c r="A418" s="39"/>
      <c r="B418" s="40"/>
      <c r="C418" s="41"/>
      <c r="D418" s="228" t="s">
        <v>175</v>
      </c>
      <c r="E418" s="41"/>
      <c r="F418" s="229" t="s">
        <v>544</v>
      </c>
      <c r="G418" s="41"/>
      <c r="H418" s="41"/>
      <c r="I418" s="212"/>
      <c r="J418" s="41"/>
      <c r="K418" s="41"/>
      <c r="L418" s="45"/>
      <c r="M418" s="213"/>
      <c r="N418" s="214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175</v>
      </c>
      <c r="AU418" s="18" t="s">
        <v>83</v>
      </c>
    </row>
    <row r="419" s="13" customFormat="1">
      <c r="A419" s="13"/>
      <c r="B419" s="230"/>
      <c r="C419" s="231"/>
      <c r="D419" s="210" t="s">
        <v>212</v>
      </c>
      <c r="E419" s="232" t="s">
        <v>19</v>
      </c>
      <c r="F419" s="233" t="s">
        <v>291</v>
      </c>
      <c r="G419" s="231"/>
      <c r="H419" s="232" t="s">
        <v>19</v>
      </c>
      <c r="I419" s="234"/>
      <c r="J419" s="231"/>
      <c r="K419" s="231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212</v>
      </c>
      <c r="AU419" s="239" t="s">
        <v>83</v>
      </c>
      <c r="AV419" s="13" t="s">
        <v>80</v>
      </c>
      <c r="AW419" s="13" t="s">
        <v>33</v>
      </c>
      <c r="AX419" s="13" t="s">
        <v>72</v>
      </c>
      <c r="AY419" s="239" t="s">
        <v>126</v>
      </c>
    </row>
    <row r="420" s="14" customFormat="1">
      <c r="A420" s="14"/>
      <c r="B420" s="240"/>
      <c r="C420" s="241"/>
      <c r="D420" s="210" t="s">
        <v>212</v>
      </c>
      <c r="E420" s="242" t="s">
        <v>19</v>
      </c>
      <c r="F420" s="243" t="s">
        <v>367</v>
      </c>
      <c r="G420" s="241"/>
      <c r="H420" s="244">
        <v>1.5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212</v>
      </c>
      <c r="AU420" s="250" t="s">
        <v>83</v>
      </c>
      <c r="AV420" s="14" t="s">
        <v>83</v>
      </c>
      <c r="AW420" s="14" t="s">
        <v>33</v>
      </c>
      <c r="AX420" s="14" t="s">
        <v>72</v>
      </c>
      <c r="AY420" s="250" t="s">
        <v>126</v>
      </c>
    </row>
    <row r="421" s="14" customFormat="1">
      <c r="A421" s="14"/>
      <c r="B421" s="240"/>
      <c r="C421" s="241"/>
      <c r="D421" s="210" t="s">
        <v>212</v>
      </c>
      <c r="E421" s="242" t="s">
        <v>19</v>
      </c>
      <c r="F421" s="243" t="s">
        <v>368</v>
      </c>
      <c r="G421" s="241"/>
      <c r="H421" s="244">
        <v>0.12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212</v>
      </c>
      <c r="AU421" s="250" t="s">
        <v>83</v>
      </c>
      <c r="AV421" s="14" t="s">
        <v>83</v>
      </c>
      <c r="AW421" s="14" t="s">
        <v>33</v>
      </c>
      <c r="AX421" s="14" t="s">
        <v>72</v>
      </c>
      <c r="AY421" s="250" t="s">
        <v>126</v>
      </c>
    </row>
    <row r="422" s="13" customFormat="1">
      <c r="A422" s="13"/>
      <c r="B422" s="230"/>
      <c r="C422" s="231"/>
      <c r="D422" s="210" t="s">
        <v>212</v>
      </c>
      <c r="E422" s="232" t="s">
        <v>19</v>
      </c>
      <c r="F422" s="233" t="s">
        <v>296</v>
      </c>
      <c r="G422" s="231"/>
      <c r="H422" s="232" t="s">
        <v>19</v>
      </c>
      <c r="I422" s="234"/>
      <c r="J422" s="231"/>
      <c r="K422" s="231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212</v>
      </c>
      <c r="AU422" s="239" t="s">
        <v>83</v>
      </c>
      <c r="AV422" s="13" t="s">
        <v>80</v>
      </c>
      <c r="AW422" s="13" t="s">
        <v>33</v>
      </c>
      <c r="AX422" s="13" t="s">
        <v>72</v>
      </c>
      <c r="AY422" s="239" t="s">
        <v>126</v>
      </c>
    </row>
    <row r="423" s="14" customFormat="1">
      <c r="A423" s="14"/>
      <c r="B423" s="240"/>
      <c r="C423" s="241"/>
      <c r="D423" s="210" t="s">
        <v>212</v>
      </c>
      <c r="E423" s="242" t="s">
        <v>19</v>
      </c>
      <c r="F423" s="243" t="s">
        <v>369</v>
      </c>
      <c r="G423" s="241"/>
      <c r="H423" s="244">
        <v>1.3500000000000001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212</v>
      </c>
      <c r="AU423" s="250" t="s">
        <v>83</v>
      </c>
      <c r="AV423" s="14" t="s">
        <v>83</v>
      </c>
      <c r="AW423" s="14" t="s">
        <v>33</v>
      </c>
      <c r="AX423" s="14" t="s">
        <v>72</v>
      </c>
      <c r="AY423" s="250" t="s">
        <v>126</v>
      </c>
    </row>
    <row r="424" s="14" customFormat="1">
      <c r="A424" s="14"/>
      <c r="B424" s="240"/>
      <c r="C424" s="241"/>
      <c r="D424" s="210" t="s">
        <v>212</v>
      </c>
      <c r="E424" s="242" t="s">
        <v>19</v>
      </c>
      <c r="F424" s="243" t="s">
        <v>368</v>
      </c>
      <c r="G424" s="241"/>
      <c r="H424" s="244">
        <v>0.12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212</v>
      </c>
      <c r="AU424" s="250" t="s">
        <v>83</v>
      </c>
      <c r="AV424" s="14" t="s">
        <v>83</v>
      </c>
      <c r="AW424" s="14" t="s">
        <v>33</v>
      </c>
      <c r="AX424" s="14" t="s">
        <v>72</v>
      </c>
      <c r="AY424" s="250" t="s">
        <v>126</v>
      </c>
    </row>
    <row r="425" s="13" customFormat="1">
      <c r="A425" s="13"/>
      <c r="B425" s="230"/>
      <c r="C425" s="231"/>
      <c r="D425" s="210" t="s">
        <v>212</v>
      </c>
      <c r="E425" s="232" t="s">
        <v>19</v>
      </c>
      <c r="F425" s="233" t="s">
        <v>370</v>
      </c>
      <c r="G425" s="231"/>
      <c r="H425" s="232" t="s">
        <v>19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212</v>
      </c>
      <c r="AU425" s="239" t="s">
        <v>83</v>
      </c>
      <c r="AV425" s="13" t="s">
        <v>80</v>
      </c>
      <c r="AW425" s="13" t="s">
        <v>33</v>
      </c>
      <c r="AX425" s="13" t="s">
        <v>72</v>
      </c>
      <c r="AY425" s="239" t="s">
        <v>126</v>
      </c>
    </row>
    <row r="426" s="14" customFormat="1">
      <c r="A426" s="14"/>
      <c r="B426" s="240"/>
      <c r="C426" s="241"/>
      <c r="D426" s="210" t="s">
        <v>212</v>
      </c>
      <c r="E426" s="242" t="s">
        <v>19</v>
      </c>
      <c r="F426" s="243" t="s">
        <v>371</v>
      </c>
      <c r="G426" s="241"/>
      <c r="H426" s="244">
        <v>5.2199999999999998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212</v>
      </c>
      <c r="AU426" s="250" t="s">
        <v>83</v>
      </c>
      <c r="AV426" s="14" t="s">
        <v>83</v>
      </c>
      <c r="AW426" s="14" t="s">
        <v>33</v>
      </c>
      <c r="AX426" s="14" t="s">
        <v>72</v>
      </c>
      <c r="AY426" s="250" t="s">
        <v>126</v>
      </c>
    </row>
    <row r="427" s="15" customFormat="1">
      <c r="A427" s="15"/>
      <c r="B427" s="261"/>
      <c r="C427" s="262"/>
      <c r="D427" s="210" t="s">
        <v>212</v>
      </c>
      <c r="E427" s="263" t="s">
        <v>19</v>
      </c>
      <c r="F427" s="264" t="s">
        <v>248</v>
      </c>
      <c r="G427" s="262"/>
      <c r="H427" s="265">
        <v>8.3100000000000005</v>
      </c>
      <c r="I427" s="266"/>
      <c r="J427" s="262"/>
      <c r="K427" s="262"/>
      <c r="L427" s="267"/>
      <c r="M427" s="268"/>
      <c r="N427" s="269"/>
      <c r="O427" s="269"/>
      <c r="P427" s="269"/>
      <c r="Q427" s="269"/>
      <c r="R427" s="269"/>
      <c r="S427" s="269"/>
      <c r="T427" s="270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1" t="s">
        <v>212</v>
      </c>
      <c r="AU427" s="271" t="s">
        <v>83</v>
      </c>
      <c r="AV427" s="15" t="s">
        <v>125</v>
      </c>
      <c r="AW427" s="15" t="s">
        <v>33</v>
      </c>
      <c r="AX427" s="15" t="s">
        <v>80</v>
      </c>
      <c r="AY427" s="271" t="s">
        <v>126</v>
      </c>
    </row>
    <row r="428" s="2" customFormat="1" ht="24.15" customHeight="1">
      <c r="A428" s="39"/>
      <c r="B428" s="40"/>
      <c r="C428" s="197" t="s">
        <v>545</v>
      </c>
      <c r="D428" s="197" t="s">
        <v>127</v>
      </c>
      <c r="E428" s="198" t="s">
        <v>546</v>
      </c>
      <c r="F428" s="199" t="s">
        <v>547</v>
      </c>
      <c r="G428" s="200" t="s">
        <v>216</v>
      </c>
      <c r="H428" s="201">
        <v>3.0739999999999998</v>
      </c>
      <c r="I428" s="202"/>
      <c r="J428" s="203">
        <f>ROUND(I428*H428,2)</f>
        <v>0</v>
      </c>
      <c r="K428" s="199" t="s">
        <v>172</v>
      </c>
      <c r="L428" s="45"/>
      <c r="M428" s="204" t="s">
        <v>19</v>
      </c>
      <c r="N428" s="205" t="s">
        <v>43</v>
      </c>
      <c r="O428" s="85"/>
      <c r="P428" s="206">
        <f>O428*H428</f>
        <v>0</v>
      </c>
      <c r="Q428" s="206">
        <v>0</v>
      </c>
      <c r="R428" s="206">
        <f>Q428*H428</f>
        <v>0</v>
      </c>
      <c r="S428" s="206">
        <v>0</v>
      </c>
      <c r="T428" s="20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08" t="s">
        <v>372</v>
      </c>
      <c r="AT428" s="208" t="s">
        <v>127</v>
      </c>
      <c r="AU428" s="208" t="s">
        <v>83</v>
      </c>
      <c r="AY428" s="18" t="s">
        <v>126</v>
      </c>
      <c r="BE428" s="209">
        <f>IF(N428="základní",J428,0)</f>
        <v>0</v>
      </c>
      <c r="BF428" s="209">
        <f>IF(N428="snížená",J428,0)</f>
        <v>0</v>
      </c>
      <c r="BG428" s="209">
        <f>IF(N428="zákl. přenesená",J428,0)</f>
        <v>0</v>
      </c>
      <c r="BH428" s="209">
        <f>IF(N428="sníž. přenesená",J428,0)</f>
        <v>0</v>
      </c>
      <c r="BI428" s="209">
        <f>IF(N428="nulová",J428,0)</f>
        <v>0</v>
      </c>
      <c r="BJ428" s="18" t="s">
        <v>80</v>
      </c>
      <c r="BK428" s="209">
        <f>ROUND(I428*H428,2)</f>
        <v>0</v>
      </c>
      <c r="BL428" s="18" t="s">
        <v>372</v>
      </c>
      <c r="BM428" s="208" t="s">
        <v>548</v>
      </c>
    </row>
    <row r="429" s="2" customFormat="1">
      <c r="A429" s="39"/>
      <c r="B429" s="40"/>
      <c r="C429" s="41"/>
      <c r="D429" s="210" t="s">
        <v>132</v>
      </c>
      <c r="E429" s="41"/>
      <c r="F429" s="211" t="s">
        <v>549</v>
      </c>
      <c r="G429" s="41"/>
      <c r="H429" s="41"/>
      <c r="I429" s="212"/>
      <c r="J429" s="41"/>
      <c r="K429" s="41"/>
      <c r="L429" s="45"/>
      <c r="M429" s="213"/>
      <c r="N429" s="214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132</v>
      </c>
      <c r="AU429" s="18" t="s">
        <v>83</v>
      </c>
    </row>
    <row r="430" s="2" customFormat="1">
      <c r="A430" s="39"/>
      <c r="B430" s="40"/>
      <c r="C430" s="41"/>
      <c r="D430" s="228" t="s">
        <v>175</v>
      </c>
      <c r="E430" s="41"/>
      <c r="F430" s="229" t="s">
        <v>550</v>
      </c>
      <c r="G430" s="41"/>
      <c r="H430" s="41"/>
      <c r="I430" s="212"/>
      <c r="J430" s="41"/>
      <c r="K430" s="41"/>
      <c r="L430" s="45"/>
      <c r="M430" s="213"/>
      <c r="N430" s="214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175</v>
      </c>
      <c r="AU430" s="18" t="s">
        <v>83</v>
      </c>
    </row>
    <row r="431" s="11" customFormat="1" ht="22.8" customHeight="1">
      <c r="A431" s="11"/>
      <c r="B431" s="183"/>
      <c r="C431" s="184"/>
      <c r="D431" s="185" t="s">
        <v>71</v>
      </c>
      <c r="E431" s="226" t="s">
        <v>551</v>
      </c>
      <c r="F431" s="226" t="s">
        <v>552</v>
      </c>
      <c r="G431" s="184"/>
      <c r="H431" s="184"/>
      <c r="I431" s="187"/>
      <c r="J431" s="227">
        <f>BK431</f>
        <v>0</v>
      </c>
      <c r="K431" s="184"/>
      <c r="L431" s="189"/>
      <c r="M431" s="190"/>
      <c r="N431" s="191"/>
      <c r="O431" s="191"/>
      <c r="P431" s="192">
        <f>SUM(P432:P459)</f>
        <v>0</v>
      </c>
      <c r="Q431" s="191"/>
      <c r="R431" s="192">
        <f>SUM(R432:R459)</f>
        <v>0.39334999999999992</v>
      </c>
      <c r="S431" s="191"/>
      <c r="T431" s="193">
        <f>SUM(T432:T459)</f>
        <v>0</v>
      </c>
      <c r="U431" s="11"/>
      <c r="V431" s="11"/>
      <c r="W431" s="11"/>
      <c r="X431" s="11"/>
      <c r="Y431" s="11"/>
      <c r="Z431" s="11"/>
      <c r="AA431" s="11"/>
      <c r="AB431" s="11"/>
      <c r="AC431" s="11"/>
      <c r="AD431" s="11"/>
      <c r="AE431" s="11"/>
      <c r="AR431" s="194" t="s">
        <v>83</v>
      </c>
      <c r="AT431" s="195" t="s">
        <v>71</v>
      </c>
      <c r="AU431" s="195" t="s">
        <v>80</v>
      </c>
      <c r="AY431" s="194" t="s">
        <v>126</v>
      </c>
      <c r="BK431" s="196">
        <f>SUM(BK432:BK459)</f>
        <v>0</v>
      </c>
    </row>
    <row r="432" s="2" customFormat="1" ht="16.5" customHeight="1">
      <c r="A432" s="39"/>
      <c r="B432" s="40"/>
      <c r="C432" s="197" t="s">
        <v>553</v>
      </c>
      <c r="D432" s="197" t="s">
        <v>127</v>
      </c>
      <c r="E432" s="198" t="s">
        <v>554</v>
      </c>
      <c r="F432" s="199" t="s">
        <v>555</v>
      </c>
      <c r="G432" s="200" t="s">
        <v>229</v>
      </c>
      <c r="H432" s="201">
        <v>19</v>
      </c>
      <c r="I432" s="202"/>
      <c r="J432" s="203">
        <f>ROUND(I432*H432,2)</f>
        <v>0</v>
      </c>
      <c r="K432" s="199" t="s">
        <v>172</v>
      </c>
      <c r="L432" s="45"/>
      <c r="M432" s="204" t="s">
        <v>19</v>
      </c>
      <c r="N432" s="205" t="s">
        <v>43</v>
      </c>
      <c r="O432" s="85"/>
      <c r="P432" s="206">
        <f>O432*H432</f>
        <v>0</v>
      </c>
      <c r="Q432" s="206">
        <v>0.00029999999999999997</v>
      </c>
      <c r="R432" s="206">
        <f>Q432*H432</f>
        <v>0.0056999999999999993</v>
      </c>
      <c r="S432" s="206">
        <v>0</v>
      </c>
      <c r="T432" s="20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08" t="s">
        <v>372</v>
      </c>
      <c r="AT432" s="208" t="s">
        <v>127</v>
      </c>
      <c r="AU432" s="208" t="s">
        <v>83</v>
      </c>
      <c r="AY432" s="18" t="s">
        <v>126</v>
      </c>
      <c r="BE432" s="209">
        <f>IF(N432="základní",J432,0)</f>
        <v>0</v>
      </c>
      <c r="BF432" s="209">
        <f>IF(N432="snížená",J432,0)</f>
        <v>0</v>
      </c>
      <c r="BG432" s="209">
        <f>IF(N432="zákl. přenesená",J432,0)</f>
        <v>0</v>
      </c>
      <c r="BH432" s="209">
        <f>IF(N432="sníž. přenesená",J432,0)</f>
        <v>0</v>
      </c>
      <c r="BI432" s="209">
        <f>IF(N432="nulová",J432,0)</f>
        <v>0</v>
      </c>
      <c r="BJ432" s="18" t="s">
        <v>80</v>
      </c>
      <c r="BK432" s="209">
        <f>ROUND(I432*H432,2)</f>
        <v>0</v>
      </c>
      <c r="BL432" s="18" t="s">
        <v>372</v>
      </c>
      <c r="BM432" s="208" t="s">
        <v>556</v>
      </c>
    </row>
    <row r="433" s="2" customFormat="1">
      <c r="A433" s="39"/>
      <c r="B433" s="40"/>
      <c r="C433" s="41"/>
      <c r="D433" s="210" t="s">
        <v>132</v>
      </c>
      <c r="E433" s="41"/>
      <c r="F433" s="211" t="s">
        <v>557</v>
      </c>
      <c r="G433" s="41"/>
      <c r="H433" s="41"/>
      <c r="I433" s="212"/>
      <c r="J433" s="41"/>
      <c r="K433" s="41"/>
      <c r="L433" s="45"/>
      <c r="M433" s="213"/>
      <c r="N433" s="214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132</v>
      </c>
      <c r="AU433" s="18" t="s">
        <v>83</v>
      </c>
    </row>
    <row r="434" s="2" customFormat="1">
      <c r="A434" s="39"/>
      <c r="B434" s="40"/>
      <c r="C434" s="41"/>
      <c r="D434" s="228" t="s">
        <v>175</v>
      </c>
      <c r="E434" s="41"/>
      <c r="F434" s="229" t="s">
        <v>558</v>
      </c>
      <c r="G434" s="41"/>
      <c r="H434" s="41"/>
      <c r="I434" s="212"/>
      <c r="J434" s="41"/>
      <c r="K434" s="41"/>
      <c r="L434" s="45"/>
      <c r="M434" s="213"/>
      <c r="N434" s="214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175</v>
      </c>
      <c r="AU434" s="18" t="s">
        <v>83</v>
      </c>
    </row>
    <row r="435" s="13" customFormat="1">
      <c r="A435" s="13"/>
      <c r="B435" s="230"/>
      <c r="C435" s="231"/>
      <c r="D435" s="210" t="s">
        <v>212</v>
      </c>
      <c r="E435" s="232" t="s">
        <v>19</v>
      </c>
      <c r="F435" s="233" t="s">
        <v>220</v>
      </c>
      <c r="G435" s="231"/>
      <c r="H435" s="232" t="s">
        <v>19</v>
      </c>
      <c r="I435" s="234"/>
      <c r="J435" s="231"/>
      <c r="K435" s="231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212</v>
      </c>
      <c r="AU435" s="239" t="s">
        <v>83</v>
      </c>
      <c r="AV435" s="13" t="s">
        <v>80</v>
      </c>
      <c r="AW435" s="13" t="s">
        <v>33</v>
      </c>
      <c r="AX435" s="13" t="s">
        <v>72</v>
      </c>
      <c r="AY435" s="239" t="s">
        <v>126</v>
      </c>
    </row>
    <row r="436" s="14" customFormat="1">
      <c r="A436" s="14"/>
      <c r="B436" s="240"/>
      <c r="C436" s="241"/>
      <c r="D436" s="210" t="s">
        <v>212</v>
      </c>
      <c r="E436" s="242" t="s">
        <v>19</v>
      </c>
      <c r="F436" s="243" t="s">
        <v>559</v>
      </c>
      <c r="G436" s="241"/>
      <c r="H436" s="244">
        <v>20.800000000000001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212</v>
      </c>
      <c r="AU436" s="250" t="s">
        <v>83</v>
      </c>
      <c r="AV436" s="14" t="s">
        <v>83</v>
      </c>
      <c r="AW436" s="14" t="s">
        <v>33</v>
      </c>
      <c r="AX436" s="14" t="s">
        <v>72</v>
      </c>
      <c r="AY436" s="250" t="s">
        <v>126</v>
      </c>
    </row>
    <row r="437" s="14" customFormat="1">
      <c r="A437" s="14"/>
      <c r="B437" s="240"/>
      <c r="C437" s="241"/>
      <c r="D437" s="210" t="s">
        <v>212</v>
      </c>
      <c r="E437" s="242" t="s">
        <v>19</v>
      </c>
      <c r="F437" s="243" t="s">
        <v>560</v>
      </c>
      <c r="G437" s="241"/>
      <c r="H437" s="244">
        <v>-1.8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212</v>
      </c>
      <c r="AU437" s="250" t="s">
        <v>83</v>
      </c>
      <c r="AV437" s="14" t="s">
        <v>83</v>
      </c>
      <c r="AW437" s="14" t="s">
        <v>33</v>
      </c>
      <c r="AX437" s="14" t="s">
        <v>72</v>
      </c>
      <c r="AY437" s="250" t="s">
        <v>126</v>
      </c>
    </row>
    <row r="438" s="15" customFormat="1">
      <c r="A438" s="15"/>
      <c r="B438" s="261"/>
      <c r="C438" s="262"/>
      <c r="D438" s="210" t="s">
        <v>212</v>
      </c>
      <c r="E438" s="263" t="s">
        <v>19</v>
      </c>
      <c r="F438" s="264" t="s">
        <v>248</v>
      </c>
      <c r="G438" s="262"/>
      <c r="H438" s="265">
        <v>19</v>
      </c>
      <c r="I438" s="266"/>
      <c r="J438" s="262"/>
      <c r="K438" s="262"/>
      <c r="L438" s="267"/>
      <c r="M438" s="268"/>
      <c r="N438" s="269"/>
      <c r="O438" s="269"/>
      <c r="P438" s="269"/>
      <c r="Q438" s="269"/>
      <c r="R438" s="269"/>
      <c r="S438" s="269"/>
      <c r="T438" s="270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1" t="s">
        <v>212</v>
      </c>
      <c r="AU438" s="271" t="s">
        <v>83</v>
      </c>
      <c r="AV438" s="15" t="s">
        <v>125</v>
      </c>
      <c r="AW438" s="15" t="s">
        <v>33</v>
      </c>
      <c r="AX438" s="15" t="s">
        <v>80</v>
      </c>
      <c r="AY438" s="271" t="s">
        <v>126</v>
      </c>
    </row>
    <row r="439" s="2" customFormat="1" ht="33" customHeight="1">
      <c r="A439" s="39"/>
      <c r="B439" s="40"/>
      <c r="C439" s="197" t="s">
        <v>561</v>
      </c>
      <c r="D439" s="197" t="s">
        <v>127</v>
      </c>
      <c r="E439" s="198" t="s">
        <v>562</v>
      </c>
      <c r="F439" s="199" t="s">
        <v>563</v>
      </c>
      <c r="G439" s="200" t="s">
        <v>229</v>
      </c>
      <c r="H439" s="201">
        <v>19</v>
      </c>
      <c r="I439" s="202"/>
      <c r="J439" s="203">
        <f>ROUND(I439*H439,2)</f>
        <v>0</v>
      </c>
      <c r="K439" s="199" t="s">
        <v>172</v>
      </c>
      <c r="L439" s="45"/>
      <c r="M439" s="204" t="s">
        <v>19</v>
      </c>
      <c r="N439" s="205" t="s">
        <v>43</v>
      </c>
      <c r="O439" s="85"/>
      <c r="P439" s="206">
        <f>O439*H439</f>
        <v>0</v>
      </c>
      <c r="Q439" s="206">
        <v>0.0060499999999999998</v>
      </c>
      <c r="R439" s="206">
        <f>Q439*H439</f>
        <v>0.11495</v>
      </c>
      <c r="S439" s="206">
        <v>0</v>
      </c>
      <c r="T439" s="20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08" t="s">
        <v>372</v>
      </c>
      <c r="AT439" s="208" t="s">
        <v>127</v>
      </c>
      <c r="AU439" s="208" t="s">
        <v>83</v>
      </c>
      <c r="AY439" s="18" t="s">
        <v>126</v>
      </c>
      <c r="BE439" s="209">
        <f>IF(N439="základní",J439,0)</f>
        <v>0</v>
      </c>
      <c r="BF439" s="209">
        <f>IF(N439="snížená",J439,0)</f>
        <v>0</v>
      </c>
      <c r="BG439" s="209">
        <f>IF(N439="zákl. přenesená",J439,0)</f>
        <v>0</v>
      </c>
      <c r="BH439" s="209">
        <f>IF(N439="sníž. přenesená",J439,0)</f>
        <v>0</v>
      </c>
      <c r="BI439" s="209">
        <f>IF(N439="nulová",J439,0)</f>
        <v>0</v>
      </c>
      <c r="BJ439" s="18" t="s">
        <v>80</v>
      </c>
      <c r="BK439" s="209">
        <f>ROUND(I439*H439,2)</f>
        <v>0</v>
      </c>
      <c r="BL439" s="18" t="s">
        <v>372</v>
      </c>
      <c r="BM439" s="208" t="s">
        <v>564</v>
      </c>
    </row>
    <row r="440" s="2" customFormat="1">
      <c r="A440" s="39"/>
      <c r="B440" s="40"/>
      <c r="C440" s="41"/>
      <c r="D440" s="210" t="s">
        <v>132</v>
      </c>
      <c r="E440" s="41"/>
      <c r="F440" s="211" t="s">
        <v>565</v>
      </c>
      <c r="G440" s="41"/>
      <c r="H440" s="41"/>
      <c r="I440" s="212"/>
      <c r="J440" s="41"/>
      <c r="K440" s="41"/>
      <c r="L440" s="45"/>
      <c r="M440" s="213"/>
      <c r="N440" s="214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132</v>
      </c>
      <c r="AU440" s="18" t="s">
        <v>83</v>
      </c>
    </row>
    <row r="441" s="2" customFormat="1">
      <c r="A441" s="39"/>
      <c r="B441" s="40"/>
      <c r="C441" s="41"/>
      <c r="D441" s="228" t="s">
        <v>175</v>
      </c>
      <c r="E441" s="41"/>
      <c r="F441" s="229" t="s">
        <v>566</v>
      </c>
      <c r="G441" s="41"/>
      <c r="H441" s="41"/>
      <c r="I441" s="212"/>
      <c r="J441" s="41"/>
      <c r="K441" s="41"/>
      <c r="L441" s="45"/>
      <c r="M441" s="213"/>
      <c r="N441" s="214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175</v>
      </c>
      <c r="AU441" s="18" t="s">
        <v>83</v>
      </c>
    </row>
    <row r="442" s="13" customFormat="1">
      <c r="A442" s="13"/>
      <c r="B442" s="230"/>
      <c r="C442" s="231"/>
      <c r="D442" s="210" t="s">
        <v>212</v>
      </c>
      <c r="E442" s="232" t="s">
        <v>19</v>
      </c>
      <c r="F442" s="233" t="s">
        <v>220</v>
      </c>
      <c r="G442" s="231"/>
      <c r="H442" s="232" t="s">
        <v>19</v>
      </c>
      <c r="I442" s="234"/>
      <c r="J442" s="231"/>
      <c r="K442" s="231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212</v>
      </c>
      <c r="AU442" s="239" t="s">
        <v>83</v>
      </c>
      <c r="AV442" s="13" t="s">
        <v>80</v>
      </c>
      <c r="AW442" s="13" t="s">
        <v>33</v>
      </c>
      <c r="AX442" s="13" t="s">
        <v>72</v>
      </c>
      <c r="AY442" s="239" t="s">
        <v>126</v>
      </c>
    </row>
    <row r="443" s="14" customFormat="1">
      <c r="A443" s="14"/>
      <c r="B443" s="240"/>
      <c r="C443" s="241"/>
      <c r="D443" s="210" t="s">
        <v>212</v>
      </c>
      <c r="E443" s="242" t="s">
        <v>19</v>
      </c>
      <c r="F443" s="243" t="s">
        <v>559</v>
      </c>
      <c r="G443" s="241"/>
      <c r="H443" s="244">
        <v>20.800000000000001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212</v>
      </c>
      <c r="AU443" s="250" t="s">
        <v>83</v>
      </c>
      <c r="AV443" s="14" t="s">
        <v>83</v>
      </c>
      <c r="AW443" s="14" t="s">
        <v>33</v>
      </c>
      <c r="AX443" s="14" t="s">
        <v>72</v>
      </c>
      <c r="AY443" s="250" t="s">
        <v>126</v>
      </c>
    </row>
    <row r="444" s="14" customFormat="1">
      <c r="A444" s="14"/>
      <c r="B444" s="240"/>
      <c r="C444" s="241"/>
      <c r="D444" s="210" t="s">
        <v>212</v>
      </c>
      <c r="E444" s="242" t="s">
        <v>19</v>
      </c>
      <c r="F444" s="243" t="s">
        <v>560</v>
      </c>
      <c r="G444" s="241"/>
      <c r="H444" s="244">
        <v>-1.8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212</v>
      </c>
      <c r="AU444" s="250" t="s">
        <v>83</v>
      </c>
      <c r="AV444" s="14" t="s">
        <v>83</v>
      </c>
      <c r="AW444" s="14" t="s">
        <v>33</v>
      </c>
      <c r="AX444" s="14" t="s">
        <v>72</v>
      </c>
      <c r="AY444" s="250" t="s">
        <v>126</v>
      </c>
    </row>
    <row r="445" s="15" customFormat="1">
      <c r="A445" s="15"/>
      <c r="B445" s="261"/>
      <c r="C445" s="262"/>
      <c r="D445" s="210" t="s">
        <v>212</v>
      </c>
      <c r="E445" s="263" t="s">
        <v>19</v>
      </c>
      <c r="F445" s="264" t="s">
        <v>248</v>
      </c>
      <c r="G445" s="262"/>
      <c r="H445" s="265">
        <v>19</v>
      </c>
      <c r="I445" s="266"/>
      <c r="J445" s="262"/>
      <c r="K445" s="262"/>
      <c r="L445" s="267"/>
      <c r="M445" s="268"/>
      <c r="N445" s="269"/>
      <c r="O445" s="269"/>
      <c r="P445" s="269"/>
      <c r="Q445" s="269"/>
      <c r="R445" s="269"/>
      <c r="S445" s="269"/>
      <c r="T445" s="27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1" t="s">
        <v>212</v>
      </c>
      <c r="AU445" s="271" t="s">
        <v>83</v>
      </c>
      <c r="AV445" s="15" t="s">
        <v>125</v>
      </c>
      <c r="AW445" s="15" t="s">
        <v>33</v>
      </c>
      <c r="AX445" s="15" t="s">
        <v>80</v>
      </c>
      <c r="AY445" s="271" t="s">
        <v>126</v>
      </c>
    </row>
    <row r="446" s="2" customFormat="1" ht="16.5" customHeight="1">
      <c r="A446" s="39"/>
      <c r="B446" s="40"/>
      <c r="C446" s="251" t="s">
        <v>567</v>
      </c>
      <c r="D446" s="251" t="s">
        <v>222</v>
      </c>
      <c r="E446" s="252" t="s">
        <v>568</v>
      </c>
      <c r="F446" s="253" t="s">
        <v>569</v>
      </c>
      <c r="G446" s="254" t="s">
        <v>229</v>
      </c>
      <c r="H446" s="255">
        <v>20.899999999999999</v>
      </c>
      <c r="I446" s="256"/>
      <c r="J446" s="257">
        <f>ROUND(I446*H446,2)</f>
        <v>0</v>
      </c>
      <c r="K446" s="253" t="s">
        <v>172</v>
      </c>
      <c r="L446" s="258"/>
      <c r="M446" s="259" t="s">
        <v>19</v>
      </c>
      <c r="N446" s="260" t="s">
        <v>43</v>
      </c>
      <c r="O446" s="85"/>
      <c r="P446" s="206">
        <f>O446*H446</f>
        <v>0</v>
      </c>
      <c r="Q446" s="206">
        <v>0.0129</v>
      </c>
      <c r="R446" s="206">
        <f>Q446*H446</f>
        <v>0.26960999999999996</v>
      </c>
      <c r="S446" s="206">
        <v>0</v>
      </c>
      <c r="T446" s="20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08" t="s">
        <v>462</v>
      </c>
      <c r="AT446" s="208" t="s">
        <v>222</v>
      </c>
      <c r="AU446" s="208" t="s">
        <v>83</v>
      </c>
      <c r="AY446" s="18" t="s">
        <v>126</v>
      </c>
      <c r="BE446" s="209">
        <f>IF(N446="základní",J446,0)</f>
        <v>0</v>
      </c>
      <c r="BF446" s="209">
        <f>IF(N446="snížená",J446,0)</f>
        <v>0</v>
      </c>
      <c r="BG446" s="209">
        <f>IF(N446="zákl. přenesená",J446,0)</f>
        <v>0</v>
      </c>
      <c r="BH446" s="209">
        <f>IF(N446="sníž. přenesená",J446,0)</f>
        <v>0</v>
      </c>
      <c r="BI446" s="209">
        <f>IF(N446="nulová",J446,0)</f>
        <v>0</v>
      </c>
      <c r="BJ446" s="18" t="s">
        <v>80</v>
      </c>
      <c r="BK446" s="209">
        <f>ROUND(I446*H446,2)</f>
        <v>0</v>
      </c>
      <c r="BL446" s="18" t="s">
        <v>372</v>
      </c>
      <c r="BM446" s="208" t="s">
        <v>570</v>
      </c>
    </row>
    <row r="447" s="2" customFormat="1">
      <c r="A447" s="39"/>
      <c r="B447" s="40"/>
      <c r="C447" s="41"/>
      <c r="D447" s="210" t="s">
        <v>132</v>
      </c>
      <c r="E447" s="41"/>
      <c r="F447" s="211" t="s">
        <v>569</v>
      </c>
      <c r="G447" s="41"/>
      <c r="H447" s="41"/>
      <c r="I447" s="212"/>
      <c r="J447" s="41"/>
      <c r="K447" s="41"/>
      <c r="L447" s="45"/>
      <c r="M447" s="213"/>
      <c r="N447" s="214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132</v>
      </c>
      <c r="AU447" s="18" t="s">
        <v>83</v>
      </c>
    </row>
    <row r="448" s="14" customFormat="1">
      <c r="A448" s="14"/>
      <c r="B448" s="240"/>
      <c r="C448" s="241"/>
      <c r="D448" s="210" t="s">
        <v>212</v>
      </c>
      <c r="E448" s="241"/>
      <c r="F448" s="243" t="s">
        <v>571</v>
      </c>
      <c r="G448" s="241"/>
      <c r="H448" s="244">
        <v>20.899999999999999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212</v>
      </c>
      <c r="AU448" s="250" t="s">
        <v>83</v>
      </c>
      <c r="AV448" s="14" t="s">
        <v>83</v>
      </c>
      <c r="AW448" s="14" t="s">
        <v>4</v>
      </c>
      <c r="AX448" s="14" t="s">
        <v>80</v>
      </c>
      <c r="AY448" s="250" t="s">
        <v>126</v>
      </c>
    </row>
    <row r="449" s="2" customFormat="1" ht="24.15" customHeight="1">
      <c r="A449" s="39"/>
      <c r="B449" s="40"/>
      <c r="C449" s="197" t="s">
        <v>572</v>
      </c>
      <c r="D449" s="197" t="s">
        <v>127</v>
      </c>
      <c r="E449" s="198" t="s">
        <v>573</v>
      </c>
      <c r="F449" s="199" t="s">
        <v>574</v>
      </c>
      <c r="G449" s="200" t="s">
        <v>391</v>
      </c>
      <c r="H449" s="201">
        <v>6</v>
      </c>
      <c r="I449" s="202"/>
      <c r="J449" s="203">
        <f>ROUND(I449*H449,2)</f>
        <v>0</v>
      </c>
      <c r="K449" s="199" t="s">
        <v>172</v>
      </c>
      <c r="L449" s="45"/>
      <c r="M449" s="204" t="s">
        <v>19</v>
      </c>
      <c r="N449" s="205" t="s">
        <v>43</v>
      </c>
      <c r="O449" s="85"/>
      <c r="P449" s="206">
        <f>O449*H449</f>
        <v>0</v>
      </c>
      <c r="Q449" s="206">
        <v>0.00020000000000000001</v>
      </c>
      <c r="R449" s="206">
        <f>Q449*H449</f>
        <v>0.0012000000000000001</v>
      </c>
      <c r="S449" s="206">
        <v>0</v>
      </c>
      <c r="T449" s="207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08" t="s">
        <v>372</v>
      </c>
      <c r="AT449" s="208" t="s">
        <v>127</v>
      </c>
      <c r="AU449" s="208" t="s">
        <v>83</v>
      </c>
      <c r="AY449" s="18" t="s">
        <v>126</v>
      </c>
      <c r="BE449" s="209">
        <f>IF(N449="základní",J449,0)</f>
        <v>0</v>
      </c>
      <c r="BF449" s="209">
        <f>IF(N449="snížená",J449,0)</f>
        <v>0</v>
      </c>
      <c r="BG449" s="209">
        <f>IF(N449="zákl. přenesená",J449,0)</f>
        <v>0</v>
      </c>
      <c r="BH449" s="209">
        <f>IF(N449="sníž. přenesená",J449,0)</f>
        <v>0</v>
      </c>
      <c r="BI449" s="209">
        <f>IF(N449="nulová",J449,0)</f>
        <v>0</v>
      </c>
      <c r="BJ449" s="18" t="s">
        <v>80</v>
      </c>
      <c r="BK449" s="209">
        <f>ROUND(I449*H449,2)</f>
        <v>0</v>
      </c>
      <c r="BL449" s="18" t="s">
        <v>372</v>
      </c>
      <c r="BM449" s="208" t="s">
        <v>575</v>
      </c>
    </row>
    <row r="450" s="2" customFormat="1">
      <c r="A450" s="39"/>
      <c r="B450" s="40"/>
      <c r="C450" s="41"/>
      <c r="D450" s="210" t="s">
        <v>132</v>
      </c>
      <c r="E450" s="41"/>
      <c r="F450" s="211" t="s">
        <v>576</v>
      </c>
      <c r="G450" s="41"/>
      <c r="H450" s="41"/>
      <c r="I450" s="212"/>
      <c r="J450" s="41"/>
      <c r="K450" s="41"/>
      <c r="L450" s="45"/>
      <c r="M450" s="213"/>
      <c r="N450" s="214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132</v>
      </c>
      <c r="AU450" s="18" t="s">
        <v>83</v>
      </c>
    </row>
    <row r="451" s="2" customFormat="1">
      <c r="A451" s="39"/>
      <c r="B451" s="40"/>
      <c r="C451" s="41"/>
      <c r="D451" s="228" t="s">
        <v>175</v>
      </c>
      <c r="E451" s="41"/>
      <c r="F451" s="229" t="s">
        <v>577</v>
      </c>
      <c r="G451" s="41"/>
      <c r="H451" s="41"/>
      <c r="I451" s="212"/>
      <c r="J451" s="41"/>
      <c r="K451" s="41"/>
      <c r="L451" s="45"/>
      <c r="M451" s="213"/>
      <c r="N451" s="214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175</v>
      </c>
      <c r="AU451" s="18" t="s">
        <v>83</v>
      </c>
    </row>
    <row r="452" s="13" customFormat="1">
      <c r="A452" s="13"/>
      <c r="B452" s="230"/>
      <c r="C452" s="231"/>
      <c r="D452" s="210" t="s">
        <v>212</v>
      </c>
      <c r="E452" s="232" t="s">
        <v>19</v>
      </c>
      <c r="F452" s="233" t="s">
        <v>220</v>
      </c>
      <c r="G452" s="231"/>
      <c r="H452" s="232" t="s">
        <v>19</v>
      </c>
      <c r="I452" s="234"/>
      <c r="J452" s="231"/>
      <c r="K452" s="231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212</v>
      </c>
      <c r="AU452" s="239" t="s">
        <v>83</v>
      </c>
      <c r="AV452" s="13" t="s">
        <v>80</v>
      </c>
      <c r="AW452" s="13" t="s">
        <v>33</v>
      </c>
      <c r="AX452" s="13" t="s">
        <v>72</v>
      </c>
      <c r="AY452" s="239" t="s">
        <v>126</v>
      </c>
    </row>
    <row r="453" s="14" customFormat="1">
      <c r="A453" s="14"/>
      <c r="B453" s="240"/>
      <c r="C453" s="241"/>
      <c r="D453" s="210" t="s">
        <v>212</v>
      </c>
      <c r="E453" s="242" t="s">
        <v>19</v>
      </c>
      <c r="F453" s="243" t="s">
        <v>578</v>
      </c>
      <c r="G453" s="241"/>
      <c r="H453" s="244">
        <v>6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212</v>
      </c>
      <c r="AU453" s="250" t="s">
        <v>83</v>
      </c>
      <c r="AV453" s="14" t="s">
        <v>83</v>
      </c>
      <c r="AW453" s="14" t="s">
        <v>33</v>
      </c>
      <c r="AX453" s="14" t="s">
        <v>80</v>
      </c>
      <c r="AY453" s="250" t="s">
        <v>126</v>
      </c>
    </row>
    <row r="454" s="2" customFormat="1" ht="16.5" customHeight="1">
      <c r="A454" s="39"/>
      <c r="B454" s="40"/>
      <c r="C454" s="251" t="s">
        <v>579</v>
      </c>
      <c r="D454" s="251" t="s">
        <v>222</v>
      </c>
      <c r="E454" s="252" t="s">
        <v>580</v>
      </c>
      <c r="F454" s="253" t="s">
        <v>581</v>
      </c>
      <c r="G454" s="254" t="s">
        <v>391</v>
      </c>
      <c r="H454" s="255">
        <v>6.2999999999999998</v>
      </c>
      <c r="I454" s="256"/>
      <c r="J454" s="257">
        <f>ROUND(I454*H454,2)</f>
        <v>0</v>
      </c>
      <c r="K454" s="253" t="s">
        <v>172</v>
      </c>
      <c r="L454" s="258"/>
      <c r="M454" s="259" t="s">
        <v>19</v>
      </c>
      <c r="N454" s="260" t="s">
        <v>43</v>
      </c>
      <c r="O454" s="85"/>
      <c r="P454" s="206">
        <f>O454*H454</f>
        <v>0</v>
      </c>
      <c r="Q454" s="206">
        <v>0.00029999999999999997</v>
      </c>
      <c r="R454" s="206">
        <f>Q454*H454</f>
        <v>0.0018899999999999998</v>
      </c>
      <c r="S454" s="206">
        <v>0</v>
      </c>
      <c r="T454" s="20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08" t="s">
        <v>462</v>
      </c>
      <c r="AT454" s="208" t="s">
        <v>222</v>
      </c>
      <c r="AU454" s="208" t="s">
        <v>83</v>
      </c>
      <c r="AY454" s="18" t="s">
        <v>126</v>
      </c>
      <c r="BE454" s="209">
        <f>IF(N454="základní",J454,0)</f>
        <v>0</v>
      </c>
      <c r="BF454" s="209">
        <f>IF(N454="snížená",J454,0)</f>
        <v>0</v>
      </c>
      <c r="BG454" s="209">
        <f>IF(N454="zákl. přenesená",J454,0)</f>
        <v>0</v>
      </c>
      <c r="BH454" s="209">
        <f>IF(N454="sníž. přenesená",J454,0)</f>
        <v>0</v>
      </c>
      <c r="BI454" s="209">
        <f>IF(N454="nulová",J454,0)</f>
        <v>0</v>
      </c>
      <c r="BJ454" s="18" t="s">
        <v>80</v>
      </c>
      <c r="BK454" s="209">
        <f>ROUND(I454*H454,2)</f>
        <v>0</v>
      </c>
      <c r="BL454" s="18" t="s">
        <v>372</v>
      </c>
      <c r="BM454" s="208" t="s">
        <v>582</v>
      </c>
    </row>
    <row r="455" s="2" customFormat="1">
      <c r="A455" s="39"/>
      <c r="B455" s="40"/>
      <c r="C455" s="41"/>
      <c r="D455" s="210" t="s">
        <v>132</v>
      </c>
      <c r="E455" s="41"/>
      <c r="F455" s="211" t="s">
        <v>581</v>
      </c>
      <c r="G455" s="41"/>
      <c r="H455" s="41"/>
      <c r="I455" s="212"/>
      <c r="J455" s="41"/>
      <c r="K455" s="41"/>
      <c r="L455" s="45"/>
      <c r="M455" s="213"/>
      <c r="N455" s="214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132</v>
      </c>
      <c r="AU455" s="18" t="s">
        <v>83</v>
      </c>
    </row>
    <row r="456" s="14" customFormat="1">
      <c r="A456" s="14"/>
      <c r="B456" s="240"/>
      <c r="C456" s="241"/>
      <c r="D456" s="210" t="s">
        <v>212</v>
      </c>
      <c r="E456" s="241"/>
      <c r="F456" s="243" t="s">
        <v>583</v>
      </c>
      <c r="G456" s="241"/>
      <c r="H456" s="244">
        <v>6.2999999999999998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212</v>
      </c>
      <c r="AU456" s="250" t="s">
        <v>83</v>
      </c>
      <c r="AV456" s="14" t="s">
        <v>83</v>
      </c>
      <c r="AW456" s="14" t="s">
        <v>4</v>
      </c>
      <c r="AX456" s="14" t="s">
        <v>80</v>
      </c>
      <c r="AY456" s="250" t="s">
        <v>126</v>
      </c>
    </row>
    <row r="457" s="2" customFormat="1" ht="24.15" customHeight="1">
      <c r="A457" s="39"/>
      <c r="B457" s="40"/>
      <c r="C457" s="197" t="s">
        <v>584</v>
      </c>
      <c r="D457" s="197" t="s">
        <v>127</v>
      </c>
      <c r="E457" s="198" t="s">
        <v>585</v>
      </c>
      <c r="F457" s="199" t="s">
        <v>586</v>
      </c>
      <c r="G457" s="200" t="s">
        <v>216</v>
      </c>
      <c r="H457" s="201">
        <v>0.39300000000000002</v>
      </c>
      <c r="I457" s="202"/>
      <c r="J457" s="203">
        <f>ROUND(I457*H457,2)</f>
        <v>0</v>
      </c>
      <c r="K457" s="199" t="s">
        <v>172</v>
      </c>
      <c r="L457" s="45"/>
      <c r="M457" s="204" t="s">
        <v>19</v>
      </c>
      <c r="N457" s="205" t="s">
        <v>43</v>
      </c>
      <c r="O457" s="85"/>
      <c r="P457" s="206">
        <f>O457*H457</f>
        <v>0</v>
      </c>
      <c r="Q457" s="206">
        <v>0</v>
      </c>
      <c r="R457" s="206">
        <f>Q457*H457</f>
        <v>0</v>
      </c>
      <c r="S457" s="206">
        <v>0</v>
      </c>
      <c r="T457" s="20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08" t="s">
        <v>372</v>
      </c>
      <c r="AT457" s="208" t="s">
        <v>127</v>
      </c>
      <c r="AU457" s="208" t="s">
        <v>83</v>
      </c>
      <c r="AY457" s="18" t="s">
        <v>126</v>
      </c>
      <c r="BE457" s="209">
        <f>IF(N457="základní",J457,0)</f>
        <v>0</v>
      </c>
      <c r="BF457" s="209">
        <f>IF(N457="snížená",J457,0)</f>
        <v>0</v>
      </c>
      <c r="BG457" s="209">
        <f>IF(N457="zákl. přenesená",J457,0)</f>
        <v>0</v>
      </c>
      <c r="BH457" s="209">
        <f>IF(N457="sníž. přenesená",J457,0)</f>
        <v>0</v>
      </c>
      <c r="BI457" s="209">
        <f>IF(N457="nulová",J457,0)</f>
        <v>0</v>
      </c>
      <c r="BJ457" s="18" t="s">
        <v>80</v>
      </c>
      <c r="BK457" s="209">
        <f>ROUND(I457*H457,2)</f>
        <v>0</v>
      </c>
      <c r="BL457" s="18" t="s">
        <v>372</v>
      </c>
      <c r="BM457" s="208" t="s">
        <v>587</v>
      </c>
    </row>
    <row r="458" s="2" customFormat="1">
      <c r="A458" s="39"/>
      <c r="B458" s="40"/>
      <c r="C458" s="41"/>
      <c r="D458" s="210" t="s">
        <v>132</v>
      </c>
      <c r="E458" s="41"/>
      <c r="F458" s="211" t="s">
        <v>588</v>
      </c>
      <c r="G458" s="41"/>
      <c r="H458" s="41"/>
      <c r="I458" s="212"/>
      <c r="J458" s="41"/>
      <c r="K458" s="41"/>
      <c r="L458" s="45"/>
      <c r="M458" s="213"/>
      <c r="N458" s="214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132</v>
      </c>
      <c r="AU458" s="18" t="s">
        <v>83</v>
      </c>
    </row>
    <row r="459" s="2" customFormat="1">
      <c r="A459" s="39"/>
      <c r="B459" s="40"/>
      <c r="C459" s="41"/>
      <c r="D459" s="228" t="s">
        <v>175</v>
      </c>
      <c r="E459" s="41"/>
      <c r="F459" s="229" t="s">
        <v>589</v>
      </c>
      <c r="G459" s="41"/>
      <c r="H459" s="41"/>
      <c r="I459" s="212"/>
      <c r="J459" s="41"/>
      <c r="K459" s="41"/>
      <c r="L459" s="45"/>
      <c r="M459" s="213"/>
      <c r="N459" s="214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175</v>
      </c>
      <c r="AU459" s="18" t="s">
        <v>83</v>
      </c>
    </row>
    <row r="460" s="11" customFormat="1" ht="22.8" customHeight="1">
      <c r="A460" s="11"/>
      <c r="B460" s="183"/>
      <c r="C460" s="184"/>
      <c r="D460" s="185" t="s">
        <v>71</v>
      </c>
      <c r="E460" s="226" t="s">
        <v>590</v>
      </c>
      <c r="F460" s="226" t="s">
        <v>591</v>
      </c>
      <c r="G460" s="184"/>
      <c r="H460" s="184"/>
      <c r="I460" s="187"/>
      <c r="J460" s="227">
        <f>BK460</f>
        <v>0</v>
      </c>
      <c r="K460" s="184"/>
      <c r="L460" s="189"/>
      <c r="M460" s="190"/>
      <c r="N460" s="191"/>
      <c r="O460" s="191"/>
      <c r="P460" s="192">
        <f>SUM(P461:P475)</f>
        <v>0</v>
      </c>
      <c r="Q460" s="191"/>
      <c r="R460" s="192">
        <f>SUM(R461:R475)</f>
        <v>0.00046930000000000008</v>
      </c>
      <c r="S460" s="191"/>
      <c r="T460" s="193">
        <f>SUM(T461:T475)</f>
        <v>0</v>
      </c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R460" s="194" t="s">
        <v>83</v>
      </c>
      <c r="AT460" s="195" t="s">
        <v>71</v>
      </c>
      <c r="AU460" s="195" t="s">
        <v>80</v>
      </c>
      <c r="AY460" s="194" t="s">
        <v>126</v>
      </c>
      <c r="BK460" s="196">
        <f>SUM(BK461:BK475)</f>
        <v>0</v>
      </c>
    </row>
    <row r="461" s="2" customFormat="1" ht="24.15" customHeight="1">
      <c r="A461" s="39"/>
      <c r="B461" s="40"/>
      <c r="C461" s="197" t="s">
        <v>592</v>
      </c>
      <c r="D461" s="197" t="s">
        <v>127</v>
      </c>
      <c r="E461" s="198" t="s">
        <v>593</v>
      </c>
      <c r="F461" s="199" t="s">
        <v>594</v>
      </c>
      <c r="G461" s="200" t="s">
        <v>229</v>
      </c>
      <c r="H461" s="201">
        <v>1.2350000000000001</v>
      </c>
      <c r="I461" s="202"/>
      <c r="J461" s="203">
        <f>ROUND(I461*H461,2)</f>
        <v>0</v>
      </c>
      <c r="K461" s="199" t="s">
        <v>172</v>
      </c>
      <c r="L461" s="45"/>
      <c r="M461" s="204" t="s">
        <v>19</v>
      </c>
      <c r="N461" s="205" t="s">
        <v>43</v>
      </c>
      <c r="O461" s="85"/>
      <c r="P461" s="206">
        <f>O461*H461</f>
        <v>0</v>
      </c>
      <c r="Q461" s="206">
        <v>0.00013999999999999999</v>
      </c>
      <c r="R461" s="206">
        <f>Q461*H461</f>
        <v>0.0001729</v>
      </c>
      <c r="S461" s="206">
        <v>0</v>
      </c>
      <c r="T461" s="20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8" t="s">
        <v>372</v>
      </c>
      <c r="AT461" s="208" t="s">
        <v>127</v>
      </c>
      <c r="AU461" s="208" t="s">
        <v>83</v>
      </c>
      <c r="AY461" s="18" t="s">
        <v>126</v>
      </c>
      <c r="BE461" s="209">
        <f>IF(N461="základní",J461,0)</f>
        <v>0</v>
      </c>
      <c r="BF461" s="209">
        <f>IF(N461="snížená",J461,0)</f>
        <v>0</v>
      </c>
      <c r="BG461" s="209">
        <f>IF(N461="zákl. přenesená",J461,0)</f>
        <v>0</v>
      </c>
      <c r="BH461" s="209">
        <f>IF(N461="sníž. přenesená",J461,0)</f>
        <v>0</v>
      </c>
      <c r="BI461" s="209">
        <f>IF(N461="nulová",J461,0)</f>
        <v>0</v>
      </c>
      <c r="BJ461" s="18" t="s">
        <v>80</v>
      </c>
      <c r="BK461" s="209">
        <f>ROUND(I461*H461,2)</f>
        <v>0</v>
      </c>
      <c r="BL461" s="18" t="s">
        <v>372</v>
      </c>
      <c r="BM461" s="208" t="s">
        <v>595</v>
      </c>
    </row>
    <row r="462" s="2" customFormat="1">
      <c r="A462" s="39"/>
      <c r="B462" s="40"/>
      <c r="C462" s="41"/>
      <c r="D462" s="210" t="s">
        <v>132</v>
      </c>
      <c r="E462" s="41"/>
      <c r="F462" s="211" t="s">
        <v>596</v>
      </c>
      <c r="G462" s="41"/>
      <c r="H462" s="41"/>
      <c r="I462" s="212"/>
      <c r="J462" s="41"/>
      <c r="K462" s="41"/>
      <c r="L462" s="45"/>
      <c r="M462" s="213"/>
      <c r="N462" s="214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132</v>
      </c>
      <c r="AU462" s="18" t="s">
        <v>83</v>
      </c>
    </row>
    <row r="463" s="2" customFormat="1">
      <c r="A463" s="39"/>
      <c r="B463" s="40"/>
      <c r="C463" s="41"/>
      <c r="D463" s="228" t="s">
        <v>175</v>
      </c>
      <c r="E463" s="41"/>
      <c r="F463" s="229" t="s">
        <v>597</v>
      </c>
      <c r="G463" s="41"/>
      <c r="H463" s="41"/>
      <c r="I463" s="212"/>
      <c r="J463" s="41"/>
      <c r="K463" s="41"/>
      <c r="L463" s="45"/>
      <c r="M463" s="213"/>
      <c r="N463" s="214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175</v>
      </c>
      <c r="AU463" s="18" t="s">
        <v>83</v>
      </c>
    </row>
    <row r="464" s="13" customFormat="1">
      <c r="A464" s="13"/>
      <c r="B464" s="230"/>
      <c r="C464" s="231"/>
      <c r="D464" s="210" t="s">
        <v>212</v>
      </c>
      <c r="E464" s="232" t="s">
        <v>19</v>
      </c>
      <c r="F464" s="233" t="s">
        <v>598</v>
      </c>
      <c r="G464" s="231"/>
      <c r="H464" s="232" t="s">
        <v>19</v>
      </c>
      <c r="I464" s="234"/>
      <c r="J464" s="231"/>
      <c r="K464" s="231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212</v>
      </c>
      <c r="AU464" s="239" t="s">
        <v>83</v>
      </c>
      <c r="AV464" s="13" t="s">
        <v>80</v>
      </c>
      <c r="AW464" s="13" t="s">
        <v>33</v>
      </c>
      <c r="AX464" s="13" t="s">
        <v>72</v>
      </c>
      <c r="AY464" s="239" t="s">
        <v>126</v>
      </c>
    </row>
    <row r="465" s="14" customFormat="1">
      <c r="A465" s="14"/>
      <c r="B465" s="240"/>
      <c r="C465" s="241"/>
      <c r="D465" s="210" t="s">
        <v>212</v>
      </c>
      <c r="E465" s="242" t="s">
        <v>19</v>
      </c>
      <c r="F465" s="243" t="s">
        <v>599</v>
      </c>
      <c r="G465" s="241"/>
      <c r="H465" s="244">
        <v>1.2350000000000001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212</v>
      </c>
      <c r="AU465" s="250" t="s">
        <v>83</v>
      </c>
      <c r="AV465" s="14" t="s">
        <v>83</v>
      </c>
      <c r="AW465" s="14" t="s">
        <v>33</v>
      </c>
      <c r="AX465" s="14" t="s">
        <v>80</v>
      </c>
      <c r="AY465" s="250" t="s">
        <v>126</v>
      </c>
    </row>
    <row r="466" s="2" customFormat="1" ht="24.15" customHeight="1">
      <c r="A466" s="39"/>
      <c r="B466" s="40"/>
      <c r="C466" s="197" t="s">
        <v>600</v>
      </c>
      <c r="D466" s="197" t="s">
        <v>127</v>
      </c>
      <c r="E466" s="198" t="s">
        <v>601</v>
      </c>
      <c r="F466" s="199" t="s">
        <v>602</v>
      </c>
      <c r="G466" s="200" t="s">
        <v>229</v>
      </c>
      <c r="H466" s="201">
        <v>1.2350000000000001</v>
      </c>
      <c r="I466" s="202"/>
      <c r="J466" s="203">
        <f>ROUND(I466*H466,2)</f>
        <v>0</v>
      </c>
      <c r="K466" s="199" t="s">
        <v>172</v>
      </c>
      <c r="L466" s="45"/>
      <c r="M466" s="204" t="s">
        <v>19</v>
      </c>
      <c r="N466" s="205" t="s">
        <v>43</v>
      </c>
      <c r="O466" s="85"/>
      <c r="P466" s="206">
        <f>O466*H466</f>
        <v>0</v>
      </c>
      <c r="Q466" s="206">
        <v>0.00012</v>
      </c>
      <c r="R466" s="206">
        <f>Q466*H466</f>
        <v>0.00014820000000000002</v>
      </c>
      <c r="S466" s="206">
        <v>0</v>
      </c>
      <c r="T466" s="20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08" t="s">
        <v>372</v>
      </c>
      <c r="AT466" s="208" t="s">
        <v>127</v>
      </c>
      <c r="AU466" s="208" t="s">
        <v>83</v>
      </c>
      <c r="AY466" s="18" t="s">
        <v>126</v>
      </c>
      <c r="BE466" s="209">
        <f>IF(N466="základní",J466,0)</f>
        <v>0</v>
      </c>
      <c r="BF466" s="209">
        <f>IF(N466="snížená",J466,0)</f>
        <v>0</v>
      </c>
      <c r="BG466" s="209">
        <f>IF(N466="zákl. přenesená",J466,0)</f>
        <v>0</v>
      </c>
      <c r="BH466" s="209">
        <f>IF(N466="sníž. přenesená",J466,0)</f>
        <v>0</v>
      </c>
      <c r="BI466" s="209">
        <f>IF(N466="nulová",J466,0)</f>
        <v>0</v>
      </c>
      <c r="BJ466" s="18" t="s">
        <v>80</v>
      </c>
      <c r="BK466" s="209">
        <f>ROUND(I466*H466,2)</f>
        <v>0</v>
      </c>
      <c r="BL466" s="18" t="s">
        <v>372</v>
      </c>
      <c r="BM466" s="208" t="s">
        <v>603</v>
      </c>
    </row>
    <row r="467" s="2" customFormat="1">
      <c r="A467" s="39"/>
      <c r="B467" s="40"/>
      <c r="C467" s="41"/>
      <c r="D467" s="210" t="s">
        <v>132</v>
      </c>
      <c r="E467" s="41"/>
      <c r="F467" s="211" t="s">
        <v>604</v>
      </c>
      <c r="G467" s="41"/>
      <c r="H467" s="41"/>
      <c r="I467" s="212"/>
      <c r="J467" s="41"/>
      <c r="K467" s="41"/>
      <c r="L467" s="45"/>
      <c r="M467" s="213"/>
      <c r="N467" s="214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132</v>
      </c>
      <c r="AU467" s="18" t="s">
        <v>83</v>
      </c>
    </row>
    <row r="468" s="2" customFormat="1">
      <c r="A468" s="39"/>
      <c r="B468" s="40"/>
      <c r="C468" s="41"/>
      <c r="D468" s="228" t="s">
        <v>175</v>
      </c>
      <c r="E468" s="41"/>
      <c r="F468" s="229" t="s">
        <v>605</v>
      </c>
      <c r="G468" s="41"/>
      <c r="H468" s="41"/>
      <c r="I468" s="212"/>
      <c r="J468" s="41"/>
      <c r="K468" s="41"/>
      <c r="L468" s="45"/>
      <c r="M468" s="213"/>
      <c r="N468" s="214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175</v>
      </c>
      <c r="AU468" s="18" t="s">
        <v>83</v>
      </c>
    </row>
    <row r="469" s="13" customFormat="1">
      <c r="A469" s="13"/>
      <c r="B469" s="230"/>
      <c r="C469" s="231"/>
      <c r="D469" s="210" t="s">
        <v>212</v>
      </c>
      <c r="E469" s="232" t="s">
        <v>19</v>
      </c>
      <c r="F469" s="233" t="s">
        <v>598</v>
      </c>
      <c r="G469" s="231"/>
      <c r="H469" s="232" t="s">
        <v>19</v>
      </c>
      <c r="I469" s="234"/>
      <c r="J469" s="231"/>
      <c r="K469" s="231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212</v>
      </c>
      <c r="AU469" s="239" t="s">
        <v>83</v>
      </c>
      <c r="AV469" s="13" t="s">
        <v>80</v>
      </c>
      <c r="AW469" s="13" t="s">
        <v>33</v>
      </c>
      <c r="AX469" s="13" t="s">
        <v>72</v>
      </c>
      <c r="AY469" s="239" t="s">
        <v>126</v>
      </c>
    </row>
    <row r="470" s="14" customFormat="1">
      <c r="A470" s="14"/>
      <c r="B470" s="240"/>
      <c r="C470" s="241"/>
      <c r="D470" s="210" t="s">
        <v>212</v>
      </c>
      <c r="E470" s="242" t="s">
        <v>19</v>
      </c>
      <c r="F470" s="243" t="s">
        <v>599</v>
      </c>
      <c r="G470" s="241"/>
      <c r="H470" s="244">
        <v>1.2350000000000001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212</v>
      </c>
      <c r="AU470" s="250" t="s">
        <v>83</v>
      </c>
      <c r="AV470" s="14" t="s">
        <v>83</v>
      </c>
      <c r="AW470" s="14" t="s">
        <v>33</v>
      </c>
      <c r="AX470" s="14" t="s">
        <v>80</v>
      </c>
      <c r="AY470" s="250" t="s">
        <v>126</v>
      </c>
    </row>
    <row r="471" s="2" customFormat="1" ht="24.15" customHeight="1">
      <c r="A471" s="39"/>
      <c r="B471" s="40"/>
      <c r="C471" s="197" t="s">
        <v>606</v>
      </c>
      <c r="D471" s="197" t="s">
        <v>127</v>
      </c>
      <c r="E471" s="198" t="s">
        <v>607</v>
      </c>
      <c r="F471" s="199" t="s">
        <v>608</v>
      </c>
      <c r="G471" s="200" t="s">
        <v>229</v>
      </c>
      <c r="H471" s="201">
        <v>1.2350000000000001</v>
      </c>
      <c r="I471" s="202"/>
      <c r="J471" s="203">
        <f>ROUND(I471*H471,2)</f>
        <v>0</v>
      </c>
      <c r="K471" s="199" t="s">
        <v>172</v>
      </c>
      <c r="L471" s="45"/>
      <c r="M471" s="204" t="s">
        <v>19</v>
      </c>
      <c r="N471" s="205" t="s">
        <v>43</v>
      </c>
      <c r="O471" s="85"/>
      <c r="P471" s="206">
        <f>O471*H471</f>
        <v>0</v>
      </c>
      <c r="Q471" s="206">
        <v>0.00012</v>
      </c>
      <c r="R471" s="206">
        <f>Q471*H471</f>
        <v>0.00014820000000000002</v>
      </c>
      <c r="S471" s="206">
        <v>0</v>
      </c>
      <c r="T471" s="20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08" t="s">
        <v>372</v>
      </c>
      <c r="AT471" s="208" t="s">
        <v>127</v>
      </c>
      <c r="AU471" s="208" t="s">
        <v>83</v>
      </c>
      <c r="AY471" s="18" t="s">
        <v>126</v>
      </c>
      <c r="BE471" s="209">
        <f>IF(N471="základní",J471,0)</f>
        <v>0</v>
      </c>
      <c r="BF471" s="209">
        <f>IF(N471="snížená",J471,0)</f>
        <v>0</v>
      </c>
      <c r="BG471" s="209">
        <f>IF(N471="zákl. přenesená",J471,0)</f>
        <v>0</v>
      </c>
      <c r="BH471" s="209">
        <f>IF(N471="sníž. přenesená",J471,0)</f>
        <v>0</v>
      </c>
      <c r="BI471" s="209">
        <f>IF(N471="nulová",J471,0)</f>
        <v>0</v>
      </c>
      <c r="BJ471" s="18" t="s">
        <v>80</v>
      </c>
      <c r="BK471" s="209">
        <f>ROUND(I471*H471,2)</f>
        <v>0</v>
      </c>
      <c r="BL471" s="18" t="s">
        <v>372</v>
      </c>
      <c r="BM471" s="208" t="s">
        <v>609</v>
      </c>
    </row>
    <row r="472" s="2" customFormat="1">
      <c r="A472" s="39"/>
      <c r="B472" s="40"/>
      <c r="C472" s="41"/>
      <c r="D472" s="210" t="s">
        <v>132</v>
      </c>
      <c r="E472" s="41"/>
      <c r="F472" s="211" t="s">
        <v>610</v>
      </c>
      <c r="G472" s="41"/>
      <c r="H472" s="41"/>
      <c r="I472" s="212"/>
      <c r="J472" s="41"/>
      <c r="K472" s="41"/>
      <c r="L472" s="45"/>
      <c r="M472" s="213"/>
      <c r="N472" s="214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132</v>
      </c>
      <c r="AU472" s="18" t="s">
        <v>83</v>
      </c>
    </row>
    <row r="473" s="2" customFormat="1">
      <c r="A473" s="39"/>
      <c r="B473" s="40"/>
      <c r="C473" s="41"/>
      <c r="D473" s="228" t="s">
        <v>175</v>
      </c>
      <c r="E473" s="41"/>
      <c r="F473" s="229" t="s">
        <v>611</v>
      </c>
      <c r="G473" s="41"/>
      <c r="H473" s="41"/>
      <c r="I473" s="212"/>
      <c r="J473" s="41"/>
      <c r="K473" s="41"/>
      <c r="L473" s="45"/>
      <c r="M473" s="213"/>
      <c r="N473" s="214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175</v>
      </c>
      <c r="AU473" s="18" t="s">
        <v>83</v>
      </c>
    </row>
    <row r="474" s="13" customFormat="1">
      <c r="A474" s="13"/>
      <c r="B474" s="230"/>
      <c r="C474" s="231"/>
      <c r="D474" s="210" t="s">
        <v>212</v>
      </c>
      <c r="E474" s="232" t="s">
        <v>19</v>
      </c>
      <c r="F474" s="233" t="s">
        <v>598</v>
      </c>
      <c r="G474" s="231"/>
      <c r="H474" s="232" t="s">
        <v>19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212</v>
      </c>
      <c r="AU474" s="239" t="s">
        <v>83</v>
      </c>
      <c r="AV474" s="13" t="s">
        <v>80</v>
      </c>
      <c r="AW474" s="13" t="s">
        <v>33</v>
      </c>
      <c r="AX474" s="13" t="s">
        <v>72</v>
      </c>
      <c r="AY474" s="239" t="s">
        <v>126</v>
      </c>
    </row>
    <row r="475" s="14" customFormat="1">
      <c r="A475" s="14"/>
      <c r="B475" s="240"/>
      <c r="C475" s="241"/>
      <c r="D475" s="210" t="s">
        <v>212</v>
      </c>
      <c r="E475" s="242" t="s">
        <v>19</v>
      </c>
      <c r="F475" s="243" t="s">
        <v>599</v>
      </c>
      <c r="G475" s="241"/>
      <c r="H475" s="244">
        <v>1.2350000000000001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212</v>
      </c>
      <c r="AU475" s="250" t="s">
        <v>83</v>
      </c>
      <c r="AV475" s="14" t="s">
        <v>83</v>
      </c>
      <c r="AW475" s="14" t="s">
        <v>33</v>
      </c>
      <c r="AX475" s="14" t="s">
        <v>80</v>
      </c>
      <c r="AY475" s="250" t="s">
        <v>126</v>
      </c>
    </row>
    <row r="476" s="11" customFormat="1" ht="22.8" customHeight="1">
      <c r="A476" s="11"/>
      <c r="B476" s="183"/>
      <c r="C476" s="184"/>
      <c r="D476" s="185" t="s">
        <v>71</v>
      </c>
      <c r="E476" s="226" t="s">
        <v>612</v>
      </c>
      <c r="F476" s="226" t="s">
        <v>613</v>
      </c>
      <c r="G476" s="184"/>
      <c r="H476" s="184"/>
      <c r="I476" s="187"/>
      <c r="J476" s="227">
        <f>BK476</f>
        <v>0</v>
      </c>
      <c r="K476" s="184"/>
      <c r="L476" s="189"/>
      <c r="M476" s="190"/>
      <c r="N476" s="191"/>
      <c r="O476" s="191"/>
      <c r="P476" s="192">
        <f>SUM(P477:P739)</f>
        <v>0</v>
      </c>
      <c r="Q476" s="191"/>
      <c r="R476" s="192">
        <f>SUM(R477:R739)</f>
        <v>0.3618207</v>
      </c>
      <c r="S476" s="191"/>
      <c r="T476" s="193">
        <f>SUM(T477:T739)</f>
        <v>0.067559850000000005</v>
      </c>
      <c r="U476" s="11"/>
      <c r="V476" s="11"/>
      <c r="W476" s="11"/>
      <c r="X476" s="11"/>
      <c r="Y476" s="11"/>
      <c r="Z476" s="11"/>
      <c r="AA476" s="11"/>
      <c r="AB476" s="11"/>
      <c r="AC476" s="11"/>
      <c r="AD476" s="11"/>
      <c r="AE476" s="11"/>
      <c r="AR476" s="194" t="s">
        <v>83</v>
      </c>
      <c r="AT476" s="195" t="s">
        <v>71</v>
      </c>
      <c r="AU476" s="195" t="s">
        <v>80</v>
      </c>
      <c r="AY476" s="194" t="s">
        <v>126</v>
      </c>
      <c r="BK476" s="196">
        <f>SUM(BK477:BK739)</f>
        <v>0</v>
      </c>
    </row>
    <row r="477" s="2" customFormat="1" ht="16.5" customHeight="1">
      <c r="A477" s="39"/>
      <c r="B477" s="40"/>
      <c r="C477" s="197" t="s">
        <v>614</v>
      </c>
      <c r="D477" s="197" t="s">
        <v>127</v>
      </c>
      <c r="E477" s="198" t="s">
        <v>615</v>
      </c>
      <c r="F477" s="199" t="s">
        <v>616</v>
      </c>
      <c r="G477" s="200" t="s">
        <v>229</v>
      </c>
      <c r="H477" s="201">
        <v>217.935</v>
      </c>
      <c r="I477" s="202"/>
      <c r="J477" s="203">
        <f>ROUND(I477*H477,2)</f>
        <v>0</v>
      </c>
      <c r="K477" s="199" t="s">
        <v>172</v>
      </c>
      <c r="L477" s="45"/>
      <c r="M477" s="204" t="s">
        <v>19</v>
      </c>
      <c r="N477" s="205" t="s">
        <v>43</v>
      </c>
      <c r="O477" s="85"/>
      <c r="P477" s="206">
        <f>O477*H477</f>
        <v>0</v>
      </c>
      <c r="Q477" s="206">
        <v>0.001</v>
      </c>
      <c r="R477" s="206">
        <f>Q477*H477</f>
        <v>0.21793500000000002</v>
      </c>
      <c r="S477" s="206">
        <v>0.00031</v>
      </c>
      <c r="T477" s="207">
        <f>S477*H477</f>
        <v>0.067559850000000005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08" t="s">
        <v>372</v>
      </c>
      <c r="AT477" s="208" t="s">
        <v>127</v>
      </c>
      <c r="AU477" s="208" t="s">
        <v>83</v>
      </c>
      <c r="AY477" s="18" t="s">
        <v>126</v>
      </c>
      <c r="BE477" s="209">
        <f>IF(N477="základní",J477,0)</f>
        <v>0</v>
      </c>
      <c r="BF477" s="209">
        <f>IF(N477="snížená",J477,0)</f>
        <v>0</v>
      </c>
      <c r="BG477" s="209">
        <f>IF(N477="zákl. přenesená",J477,0)</f>
        <v>0</v>
      </c>
      <c r="BH477" s="209">
        <f>IF(N477="sníž. přenesená",J477,0)</f>
        <v>0</v>
      </c>
      <c r="BI477" s="209">
        <f>IF(N477="nulová",J477,0)</f>
        <v>0</v>
      </c>
      <c r="BJ477" s="18" t="s">
        <v>80</v>
      </c>
      <c r="BK477" s="209">
        <f>ROUND(I477*H477,2)</f>
        <v>0</v>
      </c>
      <c r="BL477" s="18" t="s">
        <v>372</v>
      </c>
      <c r="BM477" s="208" t="s">
        <v>617</v>
      </c>
    </row>
    <row r="478" s="2" customFormat="1">
      <c r="A478" s="39"/>
      <c r="B478" s="40"/>
      <c r="C478" s="41"/>
      <c r="D478" s="210" t="s">
        <v>132</v>
      </c>
      <c r="E478" s="41"/>
      <c r="F478" s="211" t="s">
        <v>618</v>
      </c>
      <c r="G478" s="41"/>
      <c r="H478" s="41"/>
      <c r="I478" s="212"/>
      <c r="J478" s="41"/>
      <c r="K478" s="41"/>
      <c r="L478" s="45"/>
      <c r="M478" s="213"/>
      <c r="N478" s="214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132</v>
      </c>
      <c r="AU478" s="18" t="s">
        <v>83</v>
      </c>
    </row>
    <row r="479" s="2" customFormat="1">
      <c r="A479" s="39"/>
      <c r="B479" s="40"/>
      <c r="C479" s="41"/>
      <c r="D479" s="228" t="s">
        <v>175</v>
      </c>
      <c r="E479" s="41"/>
      <c r="F479" s="229" t="s">
        <v>619</v>
      </c>
      <c r="G479" s="41"/>
      <c r="H479" s="41"/>
      <c r="I479" s="212"/>
      <c r="J479" s="41"/>
      <c r="K479" s="41"/>
      <c r="L479" s="45"/>
      <c r="M479" s="213"/>
      <c r="N479" s="214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175</v>
      </c>
      <c r="AU479" s="18" t="s">
        <v>83</v>
      </c>
    </row>
    <row r="480" s="13" customFormat="1">
      <c r="A480" s="13"/>
      <c r="B480" s="230"/>
      <c r="C480" s="231"/>
      <c r="D480" s="210" t="s">
        <v>212</v>
      </c>
      <c r="E480" s="232" t="s">
        <v>19</v>
      </c>
      <c r="F480" s="233" t="s">
        <v>269</v>
      </c>
      <c r="G480" s="231"/>
      <c r="H480" s="232" t="s">
        <v>19</v>
      </c>
      <c r="I480" s="234"/>
      <c r="J480" s="231"/>
      <c r="K480" s="231"/>
      <c r="L480" s="235"/>
      <c r="M480" s="236"/>
      <c r="N480" s="237"/>
      <c r="O480" s="237"/>
      <c r="P480" s="237"/>
      <c r="Q480" s="237"/>
      <c r="R480" s="237"/>
      <c r="S480" s="237"/>
      <c r="T480" s="23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9" t="s">
        <v>212</v>
      </c>
      <c r="AU480" s="239" t="s">
        <v>83</v>
      </c>
      <c r="AV480" s="13" t="s">
        <v>80</v>
      </c>
      <c r="AW480" s="13" t="s">
        <v>33</v>
      </c>
      <c r="AX480" s="13" t="s">
        <v>72</v>
      </c>
      <c r="AY480" s="239" t="s">
        <v>126</v>
      </c>
    </row>
    <row r="481" s="13" customFormat="1">
      <c r="A481" s="13"/>
      <c r="B481" s="230"/>
      <c r="C481" s="231"/>
      <c r="D481" s="210" t="s">
        <v>212</v>
      </c>
      <c r="E481" s="232" t="s">
        <v>19</v>
      </c>
      <c r="F481" s="233" t="s">
        <v>270</v>
      </c>
      <c r="G481" s="231"/>
      <c r="H481" s="232" t="s">
        <v>19</v>
      </c>
      <c r="I481" s="234"/>
      <c r="J481" s="231"/>
      <c r="K481" s="231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212</v>
      </c>
      <c r="AU481" s="239" t="s">
        <v>83</v>
      </c>
      <c r="AV481" s="13" t="s">
        <v>80</v>
      </c>
      <c r="AW481" s="13" t="s">
        <v>33</v>
      </c>
      <c r="AX481" s="13" t="s">
        <v>72</v>
      </c>
      <c r="AY481" s="239" t="s">
        <v>126</v>
      </c>
    </row>
    <row r="482" s="14" customFormat="1">
      <c r="A482" s="14"/>
      <c r="B482" s="240"/>
      <c r="C482" s="241"/>
      <c r="D482" s="210" t="s">
        <v>212</v>
      </c>
      <c r="E482" s="242" t="s">
        <v>19</v>
      </c>
      <c r="F482" s="243" t="s">
        <v>271</v>
      </c>
      <c r="G482" s="241"/>
      <c r="H482" s="244">
        <v>25.728000000000002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212</v>
      </c>
      <c r="AU482" s="250" t="s">
        <v>83</v>
      </c>
      <c r="AV482" s="14" t="s">
        <v>83</v>
      </c>
      <c r="AW482" s="14" t="s">
        <v>33</v>
      </c>
      <c r="AX482" s="14" t="s">
        <v>72</v>
      </c>
      <c r="AY482" s="250" t="s">
        <v>126</v>
      </c>
    </row>
    <row r="483" s="14" customFormat="1">
      <c r="A483" s="14"/>
      <c r="B483" s="240"/>
      <c r="C483" s="241"/>
      <c r="D483" s="210" t="s">
        <v>212</v>
      </c>
      <c r="E483" s="242" t="s">
        <v>19</v>
      </c>
      <c r="F483" s="243" t="s">
        <v>272</v>
      </c>
      <c r="G483" s="241"/>
      <c r="H483" s="244">
        <v>-3.5350000000000001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212</v>
      </c>
      <c r="AU483" s="250" t="s">
        <v>83</v>
      </c>
      <c r="AV483" s="14" t="s">
        <v>83</v>
      </c>
      <c r="AW483" s="14" t="s">
        <v>33</v>
      </c>
      <c r="AX483" s="14" t="s">
        <v>72</v>
      </c>
      <c r="AY483" s="250" t="s">
        <v>126</v>
      </c>
    </row>
    <row r="484" s="14" customFormat="1">
      <c r="A484" s="14"/>
      <c r="B484" s="240"/>
      <c r="C484" s="241"/>
      <c r="D484" s="210" t="s">
        <v>212</v>
      </c>
      <c r="E484" s="242" t="s">
        <v>19</v>
      </c>
      <c r="F484" s="243" t="s">
        <v>273</v>
      </c>
      <c r="G484" s="241"/>
      <c r="H484" s="244">
        <v>-3.9750000000000001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212</v>
      </c>
      <c r="AU484" s="250" t="s">
        <v>83</v>
      </c>
      <c r="AV484" s="14" t="s">
        <v>83</v>
      </c>
      <c r="AW484" s="14" t="s">
        <v>33</v>
      </c>
      <c r="AX484" s="14" t="s">
        <v>72</v>
      </c>
      <c r="AY484" s="250" t="s">
        <v>126</v>
      </c>
    </row>
    <row r="485" s="13" customFormat="1">
      <c r="A485" s="13"/>
      <c r="B485" s="230"/>
      <c r="C485" s="231"/>
      <c r="D485" s="210" t="s">
        <v>212</v>
      </c>
      <c r="E485" s="232" t="s">
        <v>19</v>
      </c>
      <c r="F485" s="233" t="s">
        <v>352</v>
      </c>
      <c r="G485" s="231"/>
      <c r="H485" s="232" t="s">
        <v>19</v>
      </c>
      <c r="I485" s="234"/>
      <c r="J485" s="231"/>
      <c r="K485" s="231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212</v>
      </c>
      <c r="AU485" s="239" t="s">
        <v>83</v>
      </c>
      <c r="AV485" s="13" t="s">
        <v>80</v>
      </c>
      <c r="AW485" s="13" t="s">
        <v>33</v>
      </c>
      <c r="AX485" s="13" t="s">
        <v>72</v>
      </c>
      <c r="AY485" s="239" t="s">
        <v>126</v>
      </c>
    </row>
    <row r="486" s="14" customFormat="1">
      <c r="A486" s="14"/>
      <c r="B486" s="240"/>
      <c r="C486" s="241"/>
      <c r="D486" s="210" t="s">
        <v>212</v>
      </c>
      <c r="E486" s="242" t="s">
        <v>19</v>
      </c>
      <c r="F486" s="243" t="s">
        <v>620</v>
      </c>
      <c r="G486" s="241"/>
      <c r="H486" s="244">
        <v>32.494999999999997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212</v>
      </c>
      <c r="AU486" s="250" t="s">
        <v>83</v>
      </c>
      <c r="AV486" s="14" t="s">
        <v>83</v>
      </c>
      <c r="AW486" s="14" t="s">
        <v>33</v>
      </c>
      <c r="AX486" s="14" t="s">
        <v>72</v>
      </c>
      <c r="AY486" s="250" t="s">
        <v>126</v>
      </c>
    </row>
    <row r="487" s="14" customFormat="1">
      <c r="A487" s="14"/>
      <c r="B487" s="240"/>
      <c r="C487" s="241"/>
      <c r="D487" s="210" t="s">
        <v>212</v>
      </c>
      <c r="E487" s="242" t="s">
        <v>19</v>
      </c>
      <c r="F487" s="243" t="s">
        <v>272</v>
      </c>
      <c r="G487" s="241"/>
      <c r="H487" s="244">
        <v>-3.5350000000000001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212</v>
      </c>
      <c r="AU487" s="250" t="s">
        <v>83</v>
      </c>
      <c r="AV487" s="14" t="s">
        <v>83</v>
      </c>
      <c r="AW487" s="14" t="s">
        <v>33</v>
      </c>
      <c r="AX487" s="14" t="s">
        <v>72</v>
      </c>
      <c r="AY487" s="250" t="s">
        <v>126</v>
      </c>
    </row>
    <row r="488" s="14" customFormat="1">
      <c r="A488" s="14"/>
      <c r="B488" s="240"/>
      <c r="C488" s="241"/>
      <c r="D488" s="210" t="s">
        <v>212</v>
      </c>
      <c r="E488" s="242" t="s">
        <v>19</v>
      </c>
      <c r="F488" s="243" t="s">
        <v>276</v>
      </c>
      <c r="G488" s="241"/>
      <c r="H488" s="244">
        <v>-3.294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212</v>
      </c>
      <c r="AU488" s="250" t="s">
        <v>83</v>
      </c>
      <c r="AV488" s="14" t="s">
        <v>83</v>
      </c>
      <c r="AW488" s="14" t="s">
        <v>33</v>
      </c>
      <c r="AX488" s="14" t="s">
        <v>72</v>
      </c>
      <c r="AY488" s="250" t="s">
        <v>126</v>
      </c>
    </row>
    <row r="489" s="14" customFormat="1">
      <c r="A489" s="14"/>
      <c r="B489" s="240"/>
      <c r="C489" s="241"/>
      <c r="D489" s="210" t="s">
        <v>212</v>
      </c>
      <c r="E489" s="242" t="s">
        <v>19</v>
      </c>
      <c r="F489" s="243" t="s">
        <v>621</v>
      </c>
      <c r="G489" s="241"/>
      <c r="H489" s="244">
        <v>-2.3380000000000001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212</v>
      </c>
      <c r="AU489" s="250" t="s">
        <v>83</v>
      </c>
      <c r="AV489" s="14" t="s">
        <v>83</v>
      </c>
      <c r="AW489" s="14" t="s">
        <v>33</v>
      </c>
      <c r="AX489" s="14" t="s">
        <v>72</v>
      </c>
      <c r="AY489" s="250" t="s">
        <v>126</v>
      </c>
    </row>
    <row r="490" s="14" customFormat="1">
      <c r="A490" s="14"/>
      <c r="B490" s="240"/>
      <c r="C490" s="241"/>
      <c r="D490" s="210" t="s">
        <v>212</v>
      </c>
      <c r="E490" s="242" t="s">
        <v>19</v>
      </c>
      <c r="F490" s="243" t="s">
        <v>622</v>
      </c>
      <c r="G490" s="241"/>
      <c r="H490" s="244">
        <v>1.605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212</v>
      </c>
      <c r="AU490" s="250" t="s">
        <v>83</v>
      </c>
      <c r="AV490" s="14" t="s">
        <v>83</v>
      </c>
      <c r="AW490" s="14" t="s">
        <v>33</v>
      </c>
      <c r="AX490" s="14" t="s">
        <v>72</v>
      </c>
      <c r="AY490" s="250" t="s">
        <v>126</v>
      </c>
    </row>
    <row r="491" s="13" customFormat="1">
      <c r="A491" s="13"/>
      <c r="B491" s="230"/>
      <c r="C491" s="231"/>
      <c r="D491" s="210" t="s">
        <v>212</v>
      </c>
      <c r="E491" s="232" t="s">
        <v>19</v>
      </c>
      <c r="F491" s="233" t="s">
        <v>274</v>
      </c>
      <c r="G491" s="231"/>
      <c r="H491" s="232" t="s">
        <v>19</v>
      </c>
      <c r="I491" s="234"/>
      <c r="J491" s="231"/>
      <c r="K491" s="231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212</v>
      </c>
      <c r="AU491" s="239" t="s">
        <v>83</v>
      </c>
      <c r="AV491" s="13" t="s">
        <v>80</v>
      </c>
      <c r="AW491" s="13" t="s">
        <v>33</v>
      </c>
      <c r="AX491" s="13" t="s">
        <v>72</v>
      </c>
      <c r="AY491" s="239" t="s">
        <v>126</v>
      </c>
    </row>
    <row r="492" s="13" customFormat="1">
      <c r="A492" s="13"/>
      <c r="B492" s="230"/>
      <c r="C492" s="231"/>
      <c r="D492" s="210" t="s">
        <v>212</v>
      </c>
      <c r="E492" s="232" t="s">
        <v>19</v>
      </c>
      <c r="F492" s="233" t="s">
        <v>270</v>
      </c>
      <c r="G492" s="231"/>
      <c r="H492" s="232" t="s">
        <v>19</v>
      </c>
      <c r="I492" s="234"/>
      <c r="J492" s="231"/>
      <c r="K492" s="231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212</v>
      </c>
      <c r="AU492" s="239" t="s">
        <v>83</v>
      </c>
      <c r="AV492" s="13" t="s">
        <v>80</v>
      </c>
      <c r="AW492" s="13" t="s">
        <v>33</v>
      </c>
      <c r="AX492" s="13" t="s">
        <v>72</v>
      </c>
      <c r="AY492" s="239" t="s">
        <v>126</v>
      </c>
    </row>
    <row r="493" s="14" customFormat="1">
      <c r="A493" s="14"/>
      <c r="B493" s="240"/>
      <c r="C493" s="241"/>
      <c r="D493" s="210" t="s">
        <v>212</v>
      </c>
      <c r="E493" s="242" t="s">
        <v>19</v>
      </c>
      <c r="F493" s="243" t="s">
        <v>275</v>
      </c>
      <c r="G493" s="241"/>
      <c r="H493" s="244">
        <v>62.310000000000002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212</v>
      </c>
      <c r="AU493" s="250" t="s">
        <v>83</v>
      </c>
      <c r="AV493" s="14" t="s">
        <v>83</v>
      </c>
      <c r="AW493" s="14" t="s">
        <v>33</v>
      </c>
      <c r="AX493" s="14" t="s">
        <v>72</v>
      </c>
      <c r="AY493" s="250" t="s">
        <v>126</v>
      </c>
    </row>
    <row r="494" s="14" customFormat="1">
      <c r="A494" s="14"/>
      <c r="B494" s="240"/>
      <c r="C494" s="241"/>
      <c r="D494" s="210" t="s">
        <v>212</v>
      </c>
      <c r="E494" s="242" t="s">
        <v>19</v>
      </c>
      <c r="F494" s="243" t="s">
        <v>276</v>
      </c>
      <c r="G494" s="241"/>
      <c r="H494" s="244">
        <v>-3.294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212</v>
      </c>
      <c r="AU494" s="250" t="s">
        <v>83</v>
      </c>
      <c r="AV494" s="14" t="s">
        <v>83</v>
      </c>
      <c r="AW494" s="14" t="s">
        <v>33</v>
      </c>
      <c r="AX494" s="14" t="s">
        <v>72</v>
      </c>
      <c r="AY494" s="250" t="s">
        <v>126</v>
      </c>
    </row>
    <row r="495" s="14" customFormat="1">
      <c r="A495" s="14"/>
      <c r="B495" s="240"/>
      <c r="C495" s="241"/>
      <c r="D495" s="210" t="s">
        <v>212</v>
      </c>
      <c r="E495" s="242" t="s">
        <v>19</v>
      </c>
      <c r="F495" s="243" t="s">
        <v>277</v>
      </c>
      <c r="G495" s="241"/>
      <c r="H495" s="244">
        <v>2.6099999999999999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212</v>
      </c>
      <c r="AU495" s="250" t="s">
        <v>83</v>
      </c>
      <c r="AV495" s="14" t="s">
        <v>83</v>
      </c>
      <c r="AW495" s="14" t="s">
        <v>33</v>
      </c>
      <c r="AX495" s="14" t="s">
        <v>72</v>
      </c>
      <c r="AY495" s="250" t="s">
        <v>126</v>
      </c>
    </row>
    <row r="496" s="14" customFormat="1">
      <c r="A496" s="14"/>
      <c r="B496" s="240"/>
      <c r="C496" s="241"/>
      <c r="D496" s="210" t="s">
        <v>212</v>
      </c>
      <c r="E496" s="242" t="s">
        <v>19</v>
      </c>
      <c r="F496" s="243" t="s">
        <v>247</v>
      </c>
      <c r="G496" s="241"/>
      <c r="H496" s="244">
        <v>-1.8180000000000001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212</v>
      </c>
      <c r="AU496" s="250" t="s">
        <v>83</v>
      </c>
      <c r="AV496" s="14" t="s">
        <v>83</v>
      </c>
      <c r="AW496" s="14" t="s">
        <v>33</v>
      </c>
      <c r="AX496" s="14" t="s">
        <v>72</v>
      </c>
      <c r="AY496" s="250" t="s">
        <v>126</v>
      </c>
    </row>
    <row r="497" s="14" customFormat="1">
      <c r="A497" s="14"/>
      <c r="B497" s="240"/>
      <c r="C497" s="241"/>
      <c r="D497" s="210" t="s">
        <v>212</v>
      </c>
      <c r="E497" s="242" t="s">
        <v>19</v>
      </c>
      <c r="F497" s="243" t="s">
        <v>278</v>
      </c>
      <c r="G497" s="241"/>
      <c r="H497" s="244">
        <v>-2.02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212</v>
      </c>
      <c r="AU497" s="250" t="s">
        <v>83</v>
      </c>
      <c r="AV497" s="14" t="s">
        <v>83</v>
      </c>
      <c r="AW497" s="14" t="s">
        <v>33</v>
      </c>
      <c r="AX497" s="14" t="s">
        <v>72</v>
      </c>
      <c r="AY497" s="250" t="s">
        <v>126</v>
      </c>
    </row>
    <row r="498" s="14" customFormat="1">
      <c r="A498" s="14"/>
      <c r="B498" s="240"/>
      <c r="C498" s="241"/>
      <c r="D498" s="210" t="s">
        <v>212</v>
      </c>
      <c r="E498" s="242" t="s">
        <v>19</v>
      </c>
      <c r="F498" s="243" t="s">
        <v>279</v>
      </c>
      <c r="G498" s="241"/>
      <c r="H498" s="244">
        <v>-5.0330000000000004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212</v>
      </c>
      <c r="AU498" s="250" t="s">
        <v>83</v>
      </c>
      <c r="AV498" s="14" t="s">
        <v>83</v>
      </c>
      <c r="AW498" s="14" t="s">
        <v>33</v>
      </c>
      <c r="AX498" s="14" t="s">
        <v>72</v>
      </c>
      <c r="AY498" s="250" t="s">
        <v>126</v>
      </c>
    </row>
    <row r="499" s="13" customFormat="1">
      <c r="A499" s="13"/>
      <c r="B499" s="230"/>
      <c r="C499" s="231"/>
      <c r="D499" s="210" t="s">
        <v>212</v>
      </c>
      <c r="E499" s="232" t="s">
        <v>19</v>
      </c>
      <c r="F499" s="233" t="s">
        <v>280</v>
      </c>
      <c r="G499" s="231"/>
      <c r="H499" s="232" t="s">
        <v>19</v>
      </c>
      <c r="I499" s="234"/>
      <c r="J499" s="231"/>
      <c r="K499" s="231"/>
      <c r="L499" s="235"/>
      <c r="M499" s="236"/>
      <c r="N499" s="237"/>
      <c r="O499" s="237"/>
      <c r="P499" s="237"/>
      <c r="Q499" s="237"/>
      <c r="R499" s="237"/>
      <c r="S499" s="237"/>
      <c r="T499" s="23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9" t="s">
        <v>212</v>
      </c>
      <c r="AU499" s="239" t="s">
        <v>83</v>
      </c>
      <c r="AV499" s="13" t="s">
        <v>80</v>
      </c>
      <c r="AW499" s="13" t="s">
        <v>33</v>
      </c>
      <c r="AX499" s="13" t="s">
        <v>72</v>
      </c>
      <c r="AY499" s="239" t="s">
        <v>126</v>
      </c>
    </row>
    <row r="500" s="13" customFormat="1">
      <c r="A500" s="13"/>
      <c r="B500" s="230"/>
      <c r="C500" s="231"/>
      <c r="D500" s="210" t="s">
        <v>212</v>
      </c>
      <c r="E500" s="232" t="s">
        <v>19</v>
      </c>
      <c r="F500" s="233" t="s">
        <v>270</v>
      </c>
      <c r="G500" s="231"/>
      <c r="H500" s="232" t="s">
        <v>19</v>
      </c>
      <c r="I500" s="234"/>
      <c r="J500" s="231"/>
      <c r="K500" s="231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212</v>
      </c>
      <c r="AU500" s="239" t="s">
        <v>83</v>
      </c>
      <c r="AV500" s="13" t="s">
        <v>80</v>
      </c>
      <c r="AW500" s="13" t="s">
        <v>33</v>
      </c>
      <c r="AX500" s="13" t="s">
        <v>72</v>
      </c>
      <c r="AY500" s="239" t="s">
        <v>126</v>
      </c>
    </row>
    <row r="501" s="14" customFormat="1">
      <c r="A501" s="14"/>
      <c r="B501" s="240"/>
      <c r="C501" s="241"/>
      <c r="D501" s="210" t="s">
        <v>212</v>
      </c>
      <c r="E501" s="242" t="s">
        <v>19</v>
      </c>
      <c r="F501" s="243" t="s">
        <v>281</v>
      </c>
      <c r="G501" s="241"/>
      <c r="H501" s="244">
        <v>34.773000000000003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212</v>
      </c>
      <c r="AU501" s="250" t="s">
        <v>83</v>
      </c>
      <c r="AV501" s="14" t="s">
        <v>83</v>
      </c>
      <c r="AW501" s="14" t="s">
        <v>33</v>
      </c>
      <c r="AX501" s="14" t="s">
        <v>72</v>
      </c>
      <c r="AY501" s="250" t="s">
        <v>126</v>
      </c>
    </row>
    <row r="502" s="14" customFormat="1">
      <c r="A502" s="14"/>
      <c r="B502" s="240"/>
      <c r="C502" s="241"/>
      <c r="D502" s="210" t="s">
        <v>212</v>
      </c>
      <c r="E502" s="242" t="s">
        <v>19</v>
      </c>
      <c r="F502" s="243" t="s">
        <v>282</v>
      </c>
      <c r="G502" s="241"/>
      <c r="H502" s="244">
        <v>-4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212</v>
      </c>
      <c r="AU502" s="250" t="s">
        <v>83</v>
      </c>
      <c r="AV502" s="14" t="s">
        <v>83</v>
      </c>
      <c r="AW502" s="14" t="s">
        <v>33</v>
      </c>
      <c r="AX502" s="14" t="s">
        <v>72</v>
      </c>
      <c r="AY502" s="250" t="s">
        <v>126</v>
      </c>
    </row>
    <row r="503" s="14" customFormat="1">
      <c r="A503" s="14"/>
      <c r="B503" s="240"/>
      <c r="C503" s="241"/>
      <c r="D503" s="210" t="s">
        <v>212</v>
      </c>
      <c r="E503" s="242" t="s">
        <v>19</v>
      </c>
      <c r="F503" s="243" t="s">
        <v>283</v>
      </c>
      <c r="G503" s="241"/>
      <c r="H503" s="244">
        <v>5.0999999999999996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212</v>
      </c>
      <c r="AU503" s="250" t="s">
        <v>83</v>
      </c>
      <c r="AV503" s="14" t="s">
        <v>83</v>
      </c>
      <c r="AW503" s="14" t="s">
        <v>33</v>
      </c>
      <c r="AX503" s="14" t="s">
        <v>72</v>
      </c>
      <c r="AY503" s="250" t="s">
        <v>126</v>
      </c>
    </row>
    <row r="504" s="14" customFormat="1">
      <c r="A504" s="14"/>
      <c r="B504" s="240"/>
      <c r="C504" s="241"/>
      <c r="D504" s="210" t="s">
        <v>212</v>
      </c>
      <c r="E504" s="242" t="s">
        <v>19</v>
      </c>
      <c r="F504" s="243" t="s">
        <v>284</v>
      </c>
      <c r="G504" s="241"/>
      <c r="H504" s="244">
        <v>-2.25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212</v>
      </c>
      <c r="AU504" s="250" t="s">
        <v>83</v>
      </c>
      <c r="AV504" s="14" t="s">
        <v>83</v>
      </c>
      <c r="AW504" s="14" t="s">
        <v>33</v>
      </c>
      <c r="AX504" s="14" t="s">
        <v>72</v>
      </c>
      <c r="AY504" s="250" t="s">
        <v>126</v>
      </c>
    </row>
    <row r="505" s="14" customFormat="1">
      <c r="A505" s="14"/>
      <c r="B505" s="240"/>
      <c r="C505" s="241"/>
      <c r="D505" s="210" t="s">
        <v>212</v>
      </c>
      <c r="E505" s="242" t="s">
        <v>19</v>
      </c>
      <c r="F505" s="243" t="s">
        <v>285</v>
      </c>
      <c r="G505" s="241"/>
      <c r="H505" s="244">
        <v>1.26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212</v>
      </c>
      <c r="AU505" s="250" t="s">
        <v>83</v>
      </c>
      <c r="AV505" s="14" t="s">
        <v>83</v>
      </c>
      <c r="AW505" s="14" t="s">
        <v>33</v>
      </c>
      <c r="AX505" s="14" t="s">
        <v>72</v>
      </c>
      <c r="AY505" s="250" t="s">
        <v>126</v>
      </c>
    </row>
    <row r="506" s="13" customFormat="1">
      <c r="A506" s="13"/>
      <c r="B506" s="230"/>
      <c r="C506" s="231"/>
      <c r="D506" s="210" t="s">
        <v>212</v>
      </c>
      <c r="E506" s="232" t="s">
        <v>19</v>
      </c>
      <c r="F506" s="233" t="s">
        <v>286</v>
      </c>
      <c r="G506" s="231"/>
      <c r="H506" s="232" t="s">
        <v>19</v>
      </c>
      <c r="I506" s="234"/>
      <c r="J506" s="231"/>
      <c r="K506" s="231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212</v>
      </c>
      <c r="AU506" s="239" t="s">
        <v>83</v>
      </c>
      <c r="AV506" s="13" t="s">
        <v>80</v>
      </c>
      <c r="AW506" s="13" t="s">
        <v>33</v>
      </c>
      <c r="AX506" s="13" t="s">
        <v>72</v>
      </c>
      <c r="AY506" s="239" t="s">
        <v>126</v>
      </c>
    </row>
    <row r="507" s="13" customFormat="1">
      <c r="A507" s="13"/>
      <c r="B507" s="230"/>
      <c r="C507" s="231"/>
      <c r="D507" s="210" t="s">
        <v>212</v>
      </c>
      <c r="E507" s="232" t="s">
        <v>19</v>
      </c>
      <c r="F507" s="233" t="s">
        <v>270</v>
      </c>
      <c r="G507" s="231"/>
      <c r="H507" s="232" t="s">
        <v>19</v>
      </c>
      <c r="I507" s="234"/>
      <c r="J507" s="231"/>
      <c r="K507" s="231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212</v>
      </c>
      <c r="AU507" s="239" t="s">
        <v>83</v>
      </c>
      <c r="AV507" s="13" t="s">
        <v>80</v>
      </c>
      <c r="AW507" s="13" t="s">
        <v>33</v>
      </c>
      <c r="AX507" s="13" t="s">
        <v>72</v>
      </c>
      <c r="AY507" s="239" t="s">
        <v>126</v>
      </c>
    </row>
    <row r="508" s="14" customFormat="1">
      <c r="A508" s="14"/>
      <c r="B508" s="240"/>
      <c r="C508" s="241"/>
      <c r="D508" s="210" t="s">
        <v>212</v>
      </c>
      <c r="E508" s="242" t="s">
        <v>19</v>
      </c>
      <c r="F508" s="243" t="s">
        <v>287</v>
      </c>
      <c r="G508" s="241"/>
      <c r="H508" s="244">
        <v>63.314999999999998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212</v>
      </c>
      <c r="AU508" s="250" t="s">
        <v>83</v>
      </c>
      <c r="AV508" s="14" t="s">
        <v>83</v>
      </c>
      <c r="AW508" s="14" t="s">
        <v>33</v>
      </c>
      <c r="AX508" s="14" t="s">
        <v>72</v>
      </c>
      <c r="AY508" s="250" t="s">
        <v>126</v>
      </c>
    </row>
    <row r="509" s="14" customFormat="1">
      <c r="A509" s="14"/>
      <c r="B509" s="240"/>
      <c r="C509" s="241"/>
      <c r="D509" s="210" t="s">
        <v>212</v>
      </c>
      <c r="E509" s="242" t="s">
        <v>19</v>
      </c>
      <c r="F509" s="243" t="s">
        <v>282</v>
      </c>
      <c r="G509" s="241"/>
      <c r="H509" s="244">
        <v>-4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212</v>
      </c>
      <c r="AU509" s="250" t="s">
        <v>83</v>
      </c>
      <c r="AV509" s="14" t="s">
        <v>83</v>
      </c>
      <c r="AW509" s="14" t="s">
        <v>33</v>
      </c>
      <c r="AX509" s="14" t="s">
        <v>72</v>
      </c>
      <c r="AY509" s="250" t="s">
        <v>126</v>
      </c>
    </row>
    <row r="510" s="14" customFormat="1">
      <c r="A510" s="14"/>
      <c r="B510" s="240"/>
      <c r="C510" s="241"/>
      <c r="D510" s="210" t="s">
        <v>212</v>
      </c>
      <c r="E510" s="242" t="s">
        <v>19</v>
      </c>
      <c r="F510" s="243" t="s">
        <v>288</v>
      </c>
      <c r="G510" s="241"/>
      <c r="H510" s="244">
        <v>-1.6160000000000001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212</v>
      </c>
      <c r="AU510" s="250" t="s">
        <v>83</v>
      </c>
      <c r="AV510" s="14" t="s">
        <v>83</v>
      </c>
      <c r="AW510" s="14" t="s">
        <v>33</v>
      </c>
      <c r="AX510" s="14" t="s">
        <v>72</v>
      </c>
      <c r="AY510" s="250" t="s">
        <v>126</v>
      </c>
    </row>
    <row r="511" s="14" customFormat="1">
      <c r="A511" s="14"/>
      <c r="B511" s="240"/>
      <c r="C511" s="241"/>
      <c r="D511" s="210" t="s">
        <v>212</v>
      </c>
      <c r="E511" s="242" t="s">
        <v>19</v>
      </c>
      <c r="F511" s="243" t="s">
        <v>284</v>
      </c>
      <c r="G511" s="241"/>
      <c r="H511" s="244">
        <v>-2.25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212</v>
      </c>
      <c r="AU511" s="250" t="s">
        <v>83</v>
      </c>
      <c r="AV511" s="14" t="s">
        <v>83</v>
      </c>
      <c r="AW511" s="14" t="s">
        <v>33</v>
      </c>
      <c r="AX511" s="14" t="s">
        <v>72</v>
      </c>
      <c r="AY511" s="250" t="s">
        <v>126</v>
      </c>
    </row>
    <row r="512" s="14" customFormat="1">
      <c r="A512" s="14"/>
      <c r="B512" s="240"/>
      <c r="C512" s="241"/>
      <c r="D512" s="210" t="s">
        <v>212</v>
      </c>
      <c r="E512" s="242" t="s">
        <v>19</v>
      </c>
      <c r="F512" s="243" t="s">
        <v>285</v>
      </c>
      <c r="G512" s="241"/>
      <c r="H512" s="244">
        <v>1.26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212</v>
      </c>
      <c r="AU512" s="250" t="s">
        <v>83</v>
      </c>
      <c r="AV512" s="14" t="s">
        <v>83</v>
      </c>
      <c r="AW512" s="14" t="s">
        <v>33</v>
      </c>
      <c r="AX512" s="14" t="s">
        <v>72</v>
      </c>
      <c r="AY512" s="250" t="s">
        <v>126</v>
      </c>
    </row>
    <row r="513" s="14" customFormat="1">
      <c r="A513" s="14"/>
      <c r="B513" s="240"/>
      <c r="C513" s="241"/>
      <c r="D513" s="210" t="s">
        <v>212</v>
      </c>
      <c r="E513" s="242" t="s">
        <v>19</v>
      </c>
      <c r="F513" s="243" t="s">
        <v>289</v>
      </c>
      <c r="G513" s="241"/>
      <c r="H513" s="244">
        <v>-1.5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212</v>
      </c>
      <c r="AU513" s="250" t="s">
        <v>83</v>
      </c>
      <c r="AV513" s="14" t="s">
        <v>83</v>
      </c>
      <c r="AW513" s="14" t="s">
        <v>33</v>
      </c>
      <c r="AX513" s="14" t="s">
        <v>72</v>
      </c>
      <c r="AY513" s="250" t="s">
        <v>126</v>
      </c>
    </row>
    <row r="514" s="14" customFormat="1">
      <c r="A514" s="14"/>
      <c r="B514" s="240"/>
      <c r="C514" s="241"/>
      <c r="D514" s="210" t="s">
        <v>212</v>
      </c>
      <c r="E514" s="242" t="s">
        <v>19</v>
      </c>
      <c r="F514" s="243" t="s">
        <v>290</v>
      </c>
      <c r="G514" s="241"/>
      <c r="H514" s="244">
        <v>1.1200000000000001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212</v>
      </c>
      <c r="AU514" s="250" t="s">
        <v>83</v>
      </c>
      <c r="AV514" s="14" t="s">
        <v>83</v>
      </c>
      <c r="AW514" s="14" t="s">
        <v>33</v>
      </c>
      <c r="AX514" s="14" t="s">
        <v>72</v>
      </c>
      <c r="AY514" s="250" t="s">
        <v>126</v>
      </c>
    </row>
    <row r="515" s="13" customFormat="1">
      <c r="A515" s="13"/>
      <c r="B515" s="230"/>
      <c r="C515" s="231"/>
      <c r="D515" s="210" t="s">
        <v>212</v>
      </c>
      <c r="E515" s="232" t="s">
        <v>19</v>
      </c>
      <c r="F515" s="233" t="s">
        <v>291</v>
      </c>
      <c r="G515" s="231"/>
      <c r="H515" s="232" t="s">
        <v>19</v>
      </c>
      <c r="I515" s="234"/>
      <c r="J515" s="231"/>
      <c r="K515" s="231"/>
      <c r="L515" s="235"/>
      <c r="M515" s="236"/>
      <c r="N515" s="237"/>
      <c r="O515" s="237"/>
      <c r="P515" s="237"/>
      <c r="Q515" s="237"/>
      <c r="R515" s="237"/>
      <c r="S515" s="237"/>
      <c r="T515" s="23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9" t="s">
        <v>212</v>
      </c>
      <c r="AU515" s="239" t="s">
        <v>83</v>
      </c>
      <c r="AV515" s="13" t="s">
        <v>80</v>
      </c>
      <c r="AW515" s="13" t="s">
        <v>33</v>
      </c>
      <c r="AX515" s="13" t="s">
        <v>72</v>
      </c>
      <c r="AY515" s="239" t="s">
        <v>126</v>
      </c>
    </row>
    <row r="516" s="13" customFormat="1">
      <c r="A516" s="13"/>
      <c r="B516" s="230"/>
      <c r="C516" s="231"/>
      <c r="D516" s="210" t="s">
        <v>212</v>
      </c>
      <c r="E516" s="232" t="s">
        <v>19</v>
      </c>
      <c r="F516" s="233" t="s">
        <v>270</v>
      </c>
      <c r="G516" s="231"/>
      <c r="H516" s="232" t="s">
        <v>19</v>
      </c>
      <c r="I516" s="234"/>
      <c r="J516" s="231"/>
      <c r="K516" s="231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212</v>
      </c>
      <c r="AU516" s="239" t="s">
        <v>83</v>
      </c>
      <c r="AV516" s="13" t="s">
        <v>80</v>
      </c>
      <c r="AW516" s="13" t="s">
        <v>33</v>
      </c>
      <c r="AX516" s="13" t="s">
        <v>72</v>
      </c>
      <c r="AY516" s="239" t="s">
        <v>126</v>
      </c>
    </row>
    <row r="517" s="14" customFormat="1">
      <c r="A517" s="14"/>
      <c r="B517" s="240"/>
      <c r="C517" s="241"/>
      <c r="D517" s="210" t="s">
        <v>212</v>
      </c>
      <c r="E517" s="242" t="s">
        <v>19</v>
      </c>
      <c r="F517" s="243" t="s">
        <v>292</v>
      </c>
      <c r="G517" s="241"/>
      <c r="H517" s="244">
        <v>16.75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212</v>
      </c>
      <c r="AU517" s="250" t="s">
        <v>83</v>
      </c>
      <c r="AV517" s="14" t="s">
        <v>83</v>
      </c>
      <c r="AW517" s="14" t="s">
        <v>33</v>
      </c>
      <c r="AX517" s="14" t="s">
        <v>72</v>
      </c>
      <c r="AY517" s="250" t="s">
        <v>126</v>
      </c>
    </row>
    <row r="518" s="14" customFormat="1">
      <c r="A518" s="14"/>
      <c r="B518" s="240"/>
      <c r="C518" s="241"/>
      <c r="D518" s="210" t="s">
        <v>212</v>
      </c>
      <c r="E518" s="242" t="s">
        <v>19</v>
      </c>
      <c r="F518" s="243" t="s">
        <v>293</v>
      </c>
      <c r="G518" s="241"/>
      <c r="H518" s="244">
        <v>-3.2320000000000002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212</v>
      </c>
      <c r="AU518" s="250" t="s">
        <v>83</v>
      </c>
      <c r="AV518" s="14" t="s">
        <v>83</v>
      </c>
      <c r="AW518" s="14" t="s">
        <v>33</v>
      </c>
      <c r="AX518" s="14" t="s">
        <v>72</v>
      </c>
      <c r="AY518" s="250" t="s">
        <v>126</v>
      </c>
    </row>
    <row r="519" s="14" customFormat="1">
      <c r="A519" s="14"/>
      <c r="B519" s="240"/>
      <c r="C519" s="241"/>
      <c r="D519" s="210" t="s">
        <v>212</v>
      </c>
      <c r="E519" s="242" t="s">
        <v>19</v>
      </c>
      <c r="F519" s="243" t="s">
        <v>294</v>
      </c>
      <c r="G519" s="241"/>
      <c r="H519" s="244">
        <v>-1.98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212</v>
      </c>
      <c r="AU519" s="250" t="s">
        <v>83</v>
      </c>
      <c r="AV519" s="14" t="s">
        <v>83</v>
      </c>
      <c r="AW519" s="14" t="s">
        <v>33</v>
      </c>
      <c r="AX519" s="14" t="s">
        <v>72</v>
      </c>
      <c r="AY519" s="250" t="s">
        <v>126</v>
      </c>
    </row>
    <row r="520" s="14" customFormat="1">
      <c r="A520" s="14"/>
      <c r="B520" s="240"/>
      <c r="C520" s="241"/>
      <c r="D520" s="210" t="s">
        <v>212</v>
      </c>
      <c r="E520" s="242" t="s">
        <v>19</v>
      </c>
      <c r="F520" s="243" t="s">
        <v>295</v>
      </c>
      <c r="G520" s="241"/>
      <c r="H520" s="244">
        <v>-5.4000000000000004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212</v>
      </c>
      <c r="AU520" s="250" t="s">
        <v>83</v>
      </c>
      <c r="AV520" s="14" t="s">
        <v>83</v>
      </c>
      <c r="AW520" s="14" t="s">
        <v>33</v>
      </c>
      <c r="AX520" s="14" t="s">
        <v>72</v>
      </c>
      <c r="AY520" s="250" t="s">
        <v>126</v>
      </c>
    </row>
    <row r="521" s="13" customFormat="1">
      <c r="A521" s="13"/>
      <c r="B521" s="230"/>
      <c r="C521" s="231"/>
      <c r="D521" s="210" t="s">
        <v>212</v>
      </c>
      <c r="E521" s="232" t="s">
        <v>19</v>
      </c>
      <c r="F521" s="233" t="s">
        <v>296</v>
      </c>
      <c r="G521" s="231"/>
      <c r="H521" s="232" t="s">
        <v>19</v>
      </c>
      <c r="I521" s="234"/>
      <c r="J521" s="231"/>
      <c r="K521" s="231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212</v>
      </c>
      <c r="AU521" s="239" t="s">
        <v>83</v>
      </c>
      <c r="AV521" s="13" t="s">
        <v>80</v>
      </c>
      <c r="AW521" s="13" t="s">
        <v>33</v>
      </c>
      <c r="AX521" s="13" t="s">
        <v>72</v>
      </c>
      <c r="AY521" s="239" t="s">
        <v>126</v>
      </c>
    </row>
    <row r="522" s="13" customFormat="1">
      <c r="A522" s="13"/>
      <c r="B522" s="230"/>
      <c r="C522" s="231"/>
      <c r="D522" s="210" t="s">
        <v>212</v>
      </c>
      <c r="E522" s="232" t="s">
        <v>19</v>
      </c>
      <c r="F522" s="233" t="s">
        <v>270</v>
      </c>
      <c r="G522" s="231"/>
      <c r="H522" s="232" t="s">
        <v>19</v>
      </c>
      <c r="I522" s="234"/>
      <c r="J522" s="231"/>
      <c r="K522" s="231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212</v>
      </c>
      <c r="AU522" s="239" t="s">
        <v>83</v>
      </c>
      <c r="AV522" s="13" t="s">
        <v>80</v>
      </c>
      <c r="AW522" s="13" t="s">
        <v>33</v>
      </c>
      <c r="AX522" s="13" t="s">
        <v>72</v>
      </c>
      <c r="AY522" s="239" t="s">
        <v>126</v>
      </c>
    </row>
    <row r="523" s="14" customFormat="1">
      <c r="A523" s="14"/>
      <c r="B523" s="240"/>
      <c r="C523" s="241"/>
      <c r="D523" s="210" t="s">
        <v>212</v>
      </c>
      <c r="E523" s="242" t="s">
        <v>19</v>
      </c>
      <c r="F523" s="243" t="s">
        <v>297</v>
      </c>
      <c r="G523" s="241"/>
      <c r="H523" s="244">
        <v>16.079999999999998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212</v>
      </c>
      <c r="AU523" s="250" t="s">
        <v>83</v>
      </c>
      <c r="AV523" s="14" t="s">
        <v>83</v>
      </c>
      <c r="AW523" s="14" t="s">
        <v>33</v>
      </c>
      <c r="AX523" s="14" t="s">
        <v>72</v>
      </c>
      <c r="AY523" s="250" t="s">
        <v>126</v>
      </c>
    </row>
    <row r="524" s="14" customFormat="1">
      <c r="A524" s="14"/>
      <c r="B524" s="240"/>
      <c r="C524" s="241"/>
      <c r="D524" s="210" t="s">
        <v>212</v>
      </c>
      <c r="E524" s="242" t="s">
        <v>19</v>
      </c>
      <c r="F524" s="243" t="s">
        <v>288</v>
      </c>
      <c r="G524" s="241"/>
      <c r="H524" s="244">
        <v>-1.6160000000000001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212</v>
      </c>
      <c r="AU524" s="250" t="s">
        <v>83</v>
      </c>
      <c r="AV524" s="14" t="s">
        <v>83</v>
      </c>
      <c r="AW524" s="14" t="s">
        <v>33</v>
      </c>
      <c r="AX524" s="14" t="s">
        <v>72</v>
      </c>
      <c r="AY524" s="250" t="s">
        <v>126</v>
      </c>
    </row>
    <row r="525" s="14" customFormat="1">
      <c r="A525" s="14"/>
      <c r="B525" s="240"/>
      <c r="C525" s="241"/>
      <c r="D525" s="210" t="s">
        <v>212</v>
      </c>
      <c r="E525" s="242" t="s">
        <v>19</v>
      </c>
      <c r="F525" s="243" t="s">
        <v>298</v>
      </c>
      <c r="G525" s="241"/>
      <c r="H525" s="244">
        <v>-1.125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212</v>
      </c>
      <c r="AU525" s="250" t="s">
        <v>83</v>
      </c>
      <c r="AV525" s="14" t="s">
        <v>83</v>
      </c>
      <c r="AW525" s="14" t="s">
        <v>33</v>
      </c>
      <c r="AX525" s="14" t="s">
        <v>72</v>
      </c>
      <c r="AY525" s="250" t="s">
        <v>126</v>
      </c>
    </row>
    <row r="526" s="14" customFormat="1">
      <c r="A526" s="14"/>
      <c r="B526" s="240"/>
      <c r="C526" s="241"/>
      <c r="D526" s="210" t="s">
        <v>212</v>
      </c>
      <c r="E526" s="242" t="s">
        <v>19</v>
      </c>
      <c r="F526" s="243" t="s">
        <v>299</v>
      </c>
      <c r="G526" s="241"/>
      <c r="H526" s="244">
        <v>1.05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212</v>
      </c>
      <c r="AU526" s="250" t="s">
        <v>83</v>
      </c>
      <c r="AV526" s="14" t="s">
        <v>83</v>
      </c>
      <c r="AW526" s="14" t="s">
        <v>33</v>
      </c>
      <c r="AX526" s="14" t="s">
        <v>72</v>
      </c>
      <c r="AY526" s="250" t="s">
        <v>126</v>
      </c>
    </row>
    <row r="527" s="14" customFormat="1">
      <c r="A527" s="14"/>
      <c r="B527" s="240"/>
      <c r="C527" s="241"/>
      <c r="D527" s="210" t="s">
        <v>212</v>
      </c>
      <c r="E527" s="242" t="s">
        <v>19</v>
      </c>
      <c r="F527" s="243" t="s">
        <v>300</v>
      </c>
      <c r="G527" s="241"/>
      <c r="H527" s="244">
        <v>-5.5499999999999998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212</v>
      </c>
      <c r="AU527" s="250" t="s">
        <v>83</v>
      </c>
      <c r="AV527" s="14" t="s">
        <v>83</v>
      </c>
      <c r="AW527" s="14" t="s">
        <v>33</v>
      </c>
      <c r="AX527" s="14" t="s">
        <v>72</v>
      </c>
      <c r="AY527" s="250" t="s">
        <v>126</v>
      </c>
    </row>
    <row r="528" s="13" customFormat="1">
      <c r="A528" s="13"/>
      <c r="B528" s="230"/>
      <c r="C528" s="231"/>
      <c r="D528" s="210" t="s">
        <v>212</v>
      </c>
      <c r="E528" s="232" t="s">
        <v>19</v>
      </c>
      <c r="F528" s="233" t="s">
        <v>301</v>
      </c>
      <c r="G528" s="231"/>
      <c r="H528" s="232" t="s">
        <v>19</v>
      </c>
      <c r="I528" s="234"/>
      <c r="J528" s="231"/>
      <c r="K528" s="231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212</v>
      </c>
      <c r="AU528" s="239" t="s">
        <v>83</v>
      </c>
      <c r="AV528" s="13" t="s">
        <v>80</v>
      </c>
      <c r="AW528" s="13" t="s">
        <v>33</v>
      </c>
      <c r="AX528" s="13" t="s">
        <v>72</v>
      </c>
      <c r="AY528" s="239" t="s">
        <v>126</v>
      </c>
    </row>
    <row r="529" s="14" customFormat="1">
      <c r="A529" s="14"/>
      <c r="B529" s="240"/>
      <c r="C529" s="241"/>
      <c r="D529" s="210" t="s">
        <v>212</v>
      </c>
      <c r="E529" s="242" t="s">
        <v>19</v>
      </c>
      <c r="F529" s="243" t="s">
        <v>302</v>
      </c>
      <c r="G529" s="241"/>
      <c r="H529" s="244">
        <v>34.840000000000003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212</v>
      </c>
      <c r="AU529" s="250" t="s">
        <v>83</v>
      </c>
      <c r="AV529" s="14" t="s">
        <v>83</v>
      </c>
      <c r="AW529" s="14" t="s">
        <v>33</v>
      </c>
      <c r="AX529" s="14" t="s">
        <v>72</v>
      </c>
      <c r="AY529" s="250" t="s">
        <v>126</v>
      </c>
    </row>
    <row r="530" s="14" customFormat="1">
      <c r="A530" s="14"/>
      <c r="B530" s="240"/>
      <c r="C530" s="241"/>
      <c r="D530" s="210" t="s">
        <v>212</v>
      </c>
      <c r="E530" s="242" t="s">
        <v>19</v>
      </c>
      <c r="F530" s="243" t="s">
        <v>303</v>
      </c>
      <c r="G530" s="241"/>
      <c r="H530" s="244">
        <v>-19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212</v>
      </c>
      <c r="AU530" s="250" t="s">
        <v>83</v>
      </c>
      <c r="AV530" s="14" t="s">
        <v>83</v>
      </c>
      <c r="AW530" s="14" t="s">
        <v>33</v>
      </c>
      <c r="AX530" s="14" t="s">
        <v>72</v>
      </c>
      <c r="AY530" s="250" t="s">
        <v>126</v>
      </c>
    </row>
    <row r="531" s="15" customFormat="1">
      <c r="A531" s="15"/>
      <c r="B531" s="261"/>
      <c r="C531" s="262"/>
      <c r="D531" s="210" t="s">
        <v>212</v>
      </c>
      <c r="E531" s="263" t="s">
        <v>19</v>
      </c>
      <c r="F531" s="264" t="s">
        <v>248</v>
      </c>
      <c r="G531" s="262"/>
      <c r="H531" s="265">
        <v>217.93499999999995</v>
      </c>
      <c r="I531" s="266"/>
      <c r="J531" s="262"/>
      <c r="K531" s="262"/>
      <c r="L531" s="267"/>
      <c r="M531" s="268"/>
      <c r="N531" s="269"/>
      <c r="O531" s="269"/>
      <c r="P531" s="269"/>
      <c r="Q531" s="269"/>
      <c r="R531" s="269"/>
      <c r="S531" s="269"/>
      <c r="T531" s="270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1" t="s">
        <v>212</v>
      </c>
      <c r="AU531" s="271" t="s">
        <v>83</v>
      </c>
      <c r="AV531" s="15" t="s">
        <v>125</v>
      </c>
      <c r="AW531" s="15" t="s">
        <v>33</v>
      </c>
      <c r="AX531" s="15" t="s">
        <v>80</v>
      </c>
      <c r="AY531" s="271" t="s">
        <v>126</v>
      </c>
    </row>
    <row r="532" s="2" customFormat="1" ht="24.15" customHeight="1">
      <c r="A532" s="39"/>
      <c r="B532" s="40"/>
      <c r="C532" s="197" t="s">
        <v>623</v>
      </c>
      <c r="D532" s="197" t="s">
        <v>127</v>
      </c>
      <c r="E532" s="198" t="s">
        <v>624</v>
      </c>
      <c r="F532" s="199" t="s">
        <v>625</v>
      </c>
      <c r="G532" s="200" t="s">
        <v>229</v>
      </c>
      <c r="H532" s="201">
        <v>217.935</v>
      </c>
      <c r="I532" s="202"/>
      <c r="J532" s="203">
        <f>ROUND(I532*H532,2)</f>
        <v>0</v>
      </c>
      <c r="K532" s="199" t="s">
        <v>172</v>
      </c>
      <c r="L532" s="45"/>
      <c r="M532" s="204" t="s">
        <v>19</v>
      </c>
      <c r="N532" s="205" t="s">
        <v>43</v>
      </c>
      <c r="O532" s="85"/>
      <c r="P532" s="206">
        <f>O532*H532</f>
        <v>0</v>
      </c>
      <c r="Q532" s="206">
        <v>0</v>
      </c>
      <c r="R532" s="206">
        <f>Q532*H532</f>
        <v>0</v>
      </c>
      <c r="S532" s="206">
        <v>0</v>
      </c>
      <c r="T532" s="20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08" t="s">
        <v>372</v>
      </c>
      <c r="AT532" s="208" t="s">
        <v>127</v>
      </c>
      <c r="AU532" s="208" t="s">
        <v>83</v>
      </c>
      <c r="AY532" s="18" t="s">
        <v>126</v>
      </c>
      <c r="BE532" s="209">
        <f>IF(N532="základní",J532,0)</f>
        <v>0</v>
      </c>
      <c r="BF532" s="209">
        <f>IF(N532="snížená",J532,0)</f>
        <v>0</v>
      </c>
      <c r="BG532" s="209">
        <f>IF(N532="zákl. přenesená",J532,0)</f>
        <v>0</v>
      </c>
      <c r="BH532" s="209">
        <f>IF(N532="sníž. přenesená",J532,0)</f>
        <v>0</v>
      </c>
      <c r="BI532" s="209">
        <f>IF(N532="nulová",J532,0)</f>
        <v>0</v>
      </c>
      <c r="BJ532" s="18" t="s">
        <v>80</v>
      </c>
      <c r="BK532" s="209">
        <f>ROUND(I532*H532,2)</f>
        <v>0</v>
      </c>
      <c r="BL532" s="18" t="s">
        <v>372</v>
      </c>
      <c r="BM532" s="208" t="s">
        <v>626</v>
      </c>
    </row>
    <row r="533" s="2" customFormat="1">
      <c r="A533" s="39"/>
      <c r="B533" s="40"/>
      <c r="C533" s="41"/>
      <c r="D533" s="210" t="s">
        <v>132</v>
      </c>
      <c r="E533" s="41"/>
      <c r="F533" s="211" t="s">
        <v>627</v>
      </c>
      <c r="G533" s="41"/>
      <c r="H533" s="41"/>
      <c r="I533" s="212"/>
      <c r="J533" s="41"/>
      <c r="K533" s="41"/>
      <c r="L533" s="45"/>
      <c r="M533" s="213"/>
      <c r="N533" s="214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132</v>
      </c>
      <c r="AU533" s="18" t="s">
        <v>83</v>
      </c>
    </row>
    <row r="534" s="2" customFormat="1">
      <c r="A534" s="39"/>
      <c r="B534" s="40"/>
      <c r="C534" s="41"/>
      <c r="D534" s="228" t="s">
        <v>175</v>
      </c>
      <c r="E534" s="41"/>
      <c r="F534" s="229" t="s">
        <v>628</v>
      </c>
      <c r="G534" s="41"/>
      <c r="H534" s="41"/>
      <c r="I534" s="212"/>
      <c r="J534" s="41"/>
      <c r="K534" s="41"/>
      <c r="L534" s="45"/>
      <c r="M534" s="213"/>
      <c r="N534" s="214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175</v>
      </c>
      <c r="AU534" s="18" t="s">
        <v>83</v>
      </c>
    </row>
    <row r="535" s="13" customFormat="1">
      <c r="A535" s="13"/>
      <c r="B535" s="230"/>
      <c r="C535" s="231"/>
      <c r="D535" s="210" t="s">
        <v>212</v>
      </c>
      <c r="E535" s="232" t="s">
        <v>19</v>
      </c>
      <c r="F535" s="233" t="s">
        <v>269</v>
      </c>
      <c r="G535" s="231"/>
      <c r="H535" s="232" t="s">
        <v>19</v>
      </c>
      <c r="I535" s="234"/>
      <c r="J535" s="231"/>
      <c r="K535" s="231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212</v>
      </c>
      <c r="AU535" s="239" t="s">
        <v>83</v>
      </c>
      <c r="AV535" s="13" t="s">
        <v>80</v>
      </c>
      <c r="AW535" s="13" t="s">
        <v>33</v>
      </c>
      <c r="AX535" s="13" t="s">
        <v>72</v>
      </c>
      <c r="AY535" s="239" t="s">
        <v>126</v>
      </c>
    </row>
    <row r="536" s="13" customFormat="1">
      <c r="A536" s="13"/>
      <c r="B536" s="230"/>
      <c r="C536" s="231"/>
      <c r="D536" s="210" t="s">
        <v>212</v>
      </c>
      <c r="E536" s="232" t="s">
        <v>19</v>
      </c>
      <c r="F536" s="233" t="s">
        <v>270</v>
      </c>
      <c r="G536" s="231"/>
      <c r="H536" s="232" t="s">
        <v>19</v>
      </c>
      <c r="I536" s="234"/>
      <c r="J536" s="231"/>
      <c r="K536" s="231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212</v>
      </c>
      <c r="AU536" s="239" t="s">
        <v>83</v>
      </c>
      <c r="AV536" s="13" t="s">
        <v>80</v>
      </c>
      <c r="AW536" s="13" t="s">
        <v>33</v>
      </c>
      <c r="AX536" s="13" t="s">
        <v>72</v>
      </c>
      <c r="AY536" s="239" t="s">
        <v>126</v>
      </c>
    </row>
    <row r="537" s="14" customFormat="1">
      <c r="A537" s="14"/>
      <c r="B537" s="240"/>
      <c r="C537" s="241"/>
      <c r="D537" s="210" t="s">
        <v>212</v>
      </c>
      <c r="E537" s="242" t="s">
        <v>19</v>
      </c>
      <c r="F537" s="243" t="s">
        <v>271</v>
      </c>
      <c r="G537" s="241"/>
      <c r="H537" s="244">
        <v>25.728000000000002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212</v>
      </c>
      <c r="AU537" s="250" t="s">
        <v>83</v>
      </c>
      <c r="AV537" s="14" t="s">
        <v>83</v>
      </c>
      <c r="AW537" s="14" t="s">
        <v>33</v>
      </c>
      <c r="AX537" s="14" t="s">
        <v>72</v>
      </c>
      <c r="AY537" s="250" t="s">
        <v>126</v>
      </c>
    </row>
    <row r="538" s="14" customFormat="1">
      <c r="A538" s="14"/>
      <c r="B538" s="240"/>
      <c r="C538" s="241"/>
      <c r="D538" s="210" t="s">
        <v>212</v>
      </c>
      <c r="E538" s="242" t="s">
        <v>19</v>
      </c>
      <c r="F538" s="243" t="s">
        <v>272</v>
      </c>
      <c r="G538" s="241"/>
      <c r="H538" s="244">
        <v>-3.5350000000000001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212</v>
      </c>
      <c r="AU538" s="250" t="s">
        <v>83</v>
      </c>
      <c r="AV538" s="14" t="s">
        <v>83</v>
      </c>
      <c r="AW538" s="14" t="s">
        <v>33</v>
      </c>
      <c r="AX538" s="14" t="s">
        <v>72</v>
      </c>
      <c r="AY538" s="250" t="s">
        <v>126</v>
      </c>
    </row>
    <row r="539" s="14" customFormat="1">
      <c r="A539" s="14"/>
      <c r="B539" s="240"/>
      <c r="C539" s="241"/>
      <c r="D539" s="210" t="s">
        <v>212</v>
      </c>
      <c r="E539" s="242" t="s">
        <v>19</v>
      </c>
      <c r="F539" s="243" t="s">
        <v>273</v>
      </c>
      <c r="G539" s="241"/>
      <c r="H539" s="244">
        <v>-3.9750000000000001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212</v>
      </c>
      <c r="AU539" s="250" t="s">
        <v>83</v>
      </c>
      <c r="AV539" s="14" t="s">
        <v>83</v>
      </c>
      <c r="AW539" s="14" t="s">
        <v>33</v>
      </c>
      <c r="AX539" s="14" t="s">
        <v>72</v>
      </c>
      <c r="AY539" s="250" t="s">
        <v>126</v>
      </c>
    </row>
    <row r="540" s="13" customFormat="1">
      <c r="A540" s="13"/>
      <c r="B540" s="230"/>
      <c r="C540" s="231"/>
      <c r="D540" s="210" t="s">
        <v>212</v>
      </c>
      <c r="E540" s="232" t="s">
        <v>19</v>
      </c>
      <c r="F540" s="233" t="s">
        <v>352</v>
      </c>
      <c r="G540" s="231"/>
      <c r="H540" s="232" t="s">
        <v>19</v>
      </c>
      <c r="I540" s="234"/>
      <c r="J540" s="231"/>
      <c r="K540" s="231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212</v>
      </c>
      <c r="AU540" s="239" t="s">
        <v>83</v>
      </c>
      <c r="AV540" s="13" t="s">
        <v>80</v>
      </c>
      <c r="AW540" s="13" t="s">
        <v>33</v>
      </c>
      <c r="AX540" s="13" t="s">
        <v>72</v>
      </c>
      <c r="AY540" s="239" t="s">
        <v>126</v>
      </c>
    </row>
    <row r="541" s="14" customFormat="1">
      <c r="A541" s="14"/>
      <c r="B541" s="240"/>
      <c r="C541" s="241"/>
      <c r="D541" s="210" t="s">
        <v>212</v>
      </c>
      <c r="E541" s="242" t="s">
        <v>19</v>
      </c>
      <c r="F541" s="243" t="s">
        <v>620</v>
      </c>
      <c r="G541" s="241"/>
      <c r="H541" s="244">
        <v>32.494999999999997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212</v>
      </c>
      <c r="AU541" s="250" t="s">
        <v>83</v>
      </c>
      <c r="AV541" s="14" t="s">
        <v>83</v>
      </c>
      <c r="AW541" s="14" t="s">
        <v>33</v>
      </c>
      <c r="AX541" s="14" t="s">
        <v>72</v>
      </c>
      <c r="AY541" s="250" t="s">
        <v>126</v>
      </c>
    </row>
    <row r="542" s="14" customFormat="1">
      <c r="A542" s="14"/>
      <c r="B542" s="240"/>
      <c r="C542" s="241"/>
      <c r="D542" s="210" t="s">
        <v>212</v>
      </c>
      <c r="E542" s="242" t="s">
        <v>19</v>
      </c>
      <c r="F542" s="243" t="s">
        <v>272</v>
      </c>
      <c r="G542" s="241"/>
      <c r="H542" s="244">
        <v>-3.5350000000000001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212</v>
      </c>
      <c r="AU542" s="250" t="s">
        <v>83</v>
      </c>
      <c r="AV542" s="14" t="s">
        <v>83</v>
      </c>
      <c r="AW542" s="14" t="s">
        <v>33</v>
      </c>
      <c r="AX542" s="14" t="s">
        <v>72</v>
      </c>
      <c r="AY542" s="250" t="s">
        <v>126</v>
      </c>
    </row>
    <row r="543" s="14" customFormat="1">
      <c r="A543" s="14"/>
      <c r="B543" s="240"/>
      <c r="C543" s="241"/>
      <c r="D543" s="210" t="s">
        <v>212</v>
      </c>
      <c r="E543" s="242" t="s">
        <v>19</v>
      </c>
      <c r="F543" s="243" t="s">
        <v>276</v>
      </c>
      <c r="G543" s="241"/>
      <c r="H543" s="244">
        <v>-3.294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212</v>
      </c>
      <c r="AU543" s="250" t="s">
        <v>83</v>
      </c>
      <c r="AV543" s="14" t="s">
        <v>83</v>
      </c>
      <c r="AW543" s="14" t="s">
        <v>33</v>
      </c>
      <c r="AX543" s="14" t="s">
        <v>72</v>
      </c>
      <c r="AY543" s="250" t="s">
        <v>126</v>
      </c>
    </row>
    <row r="544" s="14" customFormat="1">
      <c r="A544" s="14"/>
      <c r="B544" s="240"/>
      <c r="C544" s="241"/>
      <c r="D544" s="210" t="s">
        <v>212</v>
      </c>
      <c r="E544" s="242" t="s">
        <v>19</v>
      </c>
      <c r="F544" s="243" t="s">
        <v>621</v>
      </c>
      <c r="G544" s="241"/>
      <c r="H544" s="244">
        <v>-2.3380000000000001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212</v>
      </c>
      <c r="AU544" s="250" t="s">
        <v>83</v>
      </c>
      <c r="AV544" s="14" t="s">
        <v>83</v>
      </c>
      <c r="AW544" s="14" t="s">
        <v>33</v>
      </c>
      <c r="AX544" s="14" t="s">
        <v>72</v>
      </c>
      <c r="AY544" s="250" t="s">
        <v>126</v>
      </c>
    </row>
    <row r="545" s="14" customFormat="1">
      <c r="A545" s="14"/>
      <c r="B545" s="240"/>
      <c r="C545" s="241"/>
      <c r="D545" s="210" t="s">
        <v>212</v>
      </c>
      <c r="E545" s="242" t="s">
        <v>19</v>
      </c>
      <c r="F545" s="243" t="s">
        <v>622</v>
      </c>
      <c r="G545" s="241"/>
      <c r="H545" s="244">
        <v>1.605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212</v>
      </c>
      <c r="AU545" s="250" t="s">
        <v>83</v>
      </c>
      <c r="AV545" s="14" t="s">
        <v>83</v>
      </c>
      <c r="AW545" s="14" t="s">
        <v>33</v>
      </c>
      <c r="AX545" s="14" t="s">
        <v>72</v>
      </c>
      <c r="AY545" s="250" t="s">
        <v>126</v>
      </c>
    </row>
    <row r="546" s="13" customFormat="1">
      <c r="A546" s="13"/>
      <c r="B546" s="230"/>
      <c r="C546" s="231"/>
      <c r="D546" s="210" t="s">
        <v>212</v>
      </c>
      <c r="E546" s="232" t="s">
        <v>19</v>
      </c>
      <c r="F546" s="233" t="s">
        <v>274</v>
      </c>
      <c r="G546" s="231"/>
      <c r="H546" s="232" t="s">
        <v>19</v>
      </c>
      <c r="I546" s="234"/>
      <c r="J546" s="231"/>
      <c r="K546" s="231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212</v>
      </c>
      <c r="AU546" s="239" t="s">
        <v>83</v>
      </c>
      <c r="AV546" s="13" t="s">
        <v>80</v>
      </c>
      <c r="AW546" s="13" t="s">
        <v>33</v>
      </c>
      <c r="AX546" s="13" t="s">
        <v>72</v>
      </c>
      <c r="AY546" s="239" t="s">
        <v>126</v>
      </c>
    </row>
    <row r="547" s="13" customFormat="1">
      <c r="A547" s="13"/>
      <c r="B547" s="230"/>
      <c r="C547" s="231"/>
      <c r="D547" s="210" t="s">
        <v>212</v>
      </c>
      <c r="E547" s="232" t="s">
        <v>19</v>
      </c>
      <c r="F547" s="233" t="s">
        <v>270</v>
      </c>
      <c r="G547" s="231"/>
      <c r="H547" s="232" t="s">
        <v>19</v>
      </c>
      <c r="I547" s="234"/>
      <c r="J547" s="231"/>
      <c r="K547" s="231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212</v>
      </c>
      <c r="AU547" s="239" t="s">
        <v>83</v>
      </c>
      <c r="AV547" s="13" t="s">
        <v>80</v>
      </c>
      <c r="AW547" s="13" t="s">
        <v>33</v>
      </c>
      <c r="AX547" s="13" t="s">
        <v>72</v>
      </c>
      <c r="AY547" s="239" t="s">
        <v>126</v>
      </c>
    </row>
    <row r="548" s="14" customFormat="1">
      <c r="A548" s="14"/>
      <c r="B548" s="240"/>
      <c r="C548" s="241"/>
      <c r="D548" s="210" t="s">
        <v>212</v>
      </c>
      <c r="E548" s="242" t="s">
        <v>19</v>
      </c>
      <c r="F548" s="243" t="s">
        <v>275</v>
      </c>
      <c r="G548" s="241"/>
      <c r="H548" s="244">
        <v>62.310000000000002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212</v>
      </c>
      <c r="AU548" s="250" t="s">
        <v>83</v>
      </c>
      <c r="AV548" s="14" t="s">
        <v>83</v>
      </c>
      <c r="AW548" s="14" t="s">
        <v>33</v>
      </c>
      <c r="AX548" s="14" t="s">
        <v>72</v>
      </c>
      <c r="AY548" s="250" t="s">
        <v>126</v>
      </c>
    </row>
    <row r="549" s="14" customFormat="1">
      <c r="A549" s="14"/>
      <c r="B549" s="240"/>
      <c r="C549" s="241"/>
      <c r="D549" s="210" t="s">
        <v>212</v>
      </c>
      <c r="E549" s="242" t="s">
        <v>19</v>
      </c>
      <c r="F549" s="243" t="s">
        <v>276</v>
      </c>
      <c r="G549" s="241"/>
      <c r="H549" s="244">
        <v>-3.294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212</v>
      </c>
      <c r="AU549" s="250" t="s">
        <v>83</v>
      </c>
      <c r="AV549" s="14" t="s">
        <v>83</v>
      </c>
      <c r="AW549" s="14" t="s">
        <v>33</v>
      </c>
      <c r="AX549" s="14" t="s">
        <v>72</v>
      </c>
      <c r="AY549" s="250" t="s">
        <v>126</v>
      </c>
    </row>
    <row r="550" s="14" customFormat="1">
      <c r="A550" s="14"/>
      <c r="B550" s="240"/>
      <c r="C550" s="241"/>
      <c r="D550" s="210" t="s">
        <v>212</v>
      </c>
      <c r="E550" s="242" t="s">
        <v>19</v>
      </c>
      <c r="F550" s="243" t="s">
        <v>277</v>
      </c>
      <c r="G550" s="241"/>
      <c r="H550" s="244">
        <v>2.6099999999999999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212</v>
      </c>
      <c r="AU550" s="250" t="s">
        <v>83</v>
      </c>
      <c r="AV550" s="14" t="s">
        <v>83</v>
      </c>
      <c r="AW550" s="14" t="s">
        <v>33</v>
      </c>
      <c r="AX550" s="14" t="s">
        <v>72</v>
      </c>
      <c r="AY550" s="250" t="s">
        <v>126</v>
      </c>
    </row>
    <row r="551" s="14" customFormat="1">
      <c r="A551" s="14"/>
      <c r="B551" s="240"/>
      <c r="C551" s="241"/>
      <c r="D551" s="210" t="s">
        <v>212</v>
      </c>
      <c r="E551" s="242" t="s">
        <v>19</v>
      </c>
      <c r="F551" s="243" t="s">
        <v>247</v>
      </c>
      <c r="G551" s="241"/>
      <c r="H551" s="244">
        <v>-1.8180000000000001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212</v>
      </c>
      <c r="AU551" s="250" t="s">
        <v>83</v>
      </c>
      <c r="AV551" s="14" t="s">
        <v>83</v>
      </c>
      <c r="AW551" s="14" t="s">
        <v>33</v>
      </c>
      <c r="AX551" s="14" t="s">
        <v>72</v>
      </c>
      <c r="AY551" s="250" t="s">
        <v>126</v>
      </c>
    </row>
    <row r="552" s="14" customFormat="1">
      <c r="A552" s="14"/>
      <c r="B552" s="240"/>
      <c r="C552" s="241"/>
      <c r="D552" s="210" t="s">
        <v>212</v>
      </c>
      <c r="E552" s="242" t="s">
        <v>19</v>
      </c>
      <c r="F552" s="243" t="s">
        <v>278</v>
      </c>
      <c r="G552" s="241"/>
      <c r="H552" s="244">
        <v>-2.02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0" t="s">
        <v>212</v>
      </c>
      <c r="AU552" s="250" t="s">
        <v>83</v>
      </c>
      <c r="AV552" s="14" t="s">
        <v>83</v>
      </c>
      <c r="AW552" s="14" t="s">
        <v>33</v>
      </c>
      <c r="AX552" s="14" t="s">
        <v>72</v>
      </c>
      <c r="AY552" s="250" t="s">
        <v>126</v>
      </c>
    </row>
    <row r="553" s="14" customFormat="1">
      <c r="A553" s="14"/>
      <c r="B553" s="240"/>
      <c r="C553" s="241"/>
      <c r="D553" s="210" t="s">
        <v>212</v>
      </c>
      <c r="E553" s="242" t="s">
        <v>19</v>
      </c>
      <c r="F553" s="243" t="s">
        <v>279</v>
      </c>
      <c r="G553" s="241"/>
      <c r="H553" s="244">
        <v>-5.0330000000000004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212</v>
      </c>
      <c r="AU553" s="250" t="s">
        <v>83</v>
      </c>
      <c r="AV553" s="14" t="s">
        <v>83</v>
      </c>
      <c r="AW553" s="14" t="s">
        <v>33</v>
      </c>
      <c r="AX553" s="14" t="s">
        <v>72</v>
      </c>
      <c r="AY553" s="250" t="s">
        <v>126</v>
      </c>
    </row>
    <row r="554" s="13" customFormat="1">
      <c r="A554" s="13"/>
      <c r="B554" s="230"/>
      <c r="C554" s="231"/>
      <c r="D554" s="210" t="s">
        <v>212</v>
      </c>
      <c r="E554" s="232" t="s">
        <v>19</v>
      </c>
      <c r="F554" s="233" t="s">
        <v>280</v>
      </c>
      <c r="G554" s="231"/>
      <c r="H554" s="232" t="s">
        <v>19</v>
      </c>
      <c r="I554" s="234"/>
      <c r="J554" s="231"/>
      <c r="K554" s="231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212</v>
      </c>
      <c r="AU554" s="239" t="s">
        <v>83</v>
      </c>
      <c r="AV554" s="13" t="s">
        <v>80</v>
      </c>
      <c r="AW554" s="13" t="s">
        <v>33</v>
      </c>
      <c r="AX554" s="13" t="s">
        <v>72</v>
      </c>
      <c r="AY554" s="239" t="s">
        <v>126</v>
      </c>
    </row>
    <row r="555" s="13" customFormat="1">
      <c r="A555" s="13"/>
      <c r="B555" s="230"/>
      <c r="C555" s="231"/>
      <c r="D555" s="210" t="s">
        <v>212</v>
      </c>
      <c r="E555" s="232" t="s">
        <v>19</v>
      </c>
      <c r="F555" s="233" t="s">
        <v>270</v>
      </c>
      <c r="G555" s="231"/>
      <c r="H555" s="232" t="s">
        <v>19</v>
      </c>
      <c r="I555" s="234"/>
      <c r="J555" s="231"/>
      <c r="K555" s="231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212</v>
      </c>
      <c r="AU555" s="239" t="s">
        <v>83</v>
      </c>
      <c r="AV555" s="13" t="s">
        <v>80</v>
      </c>
      <c r="AW555" s="13" t="s">
        <v>33</v>
      </c>
      <c r="AX555" s="13" t="s">
        <v>72</v>
      </c>
      <c r="AY555" s="239" t="s">
        <v>126</v>
      </c>
    </row>
    <row r="556" s="14" customFormat="1">
      <c r="A556" s="14"/>
      <c r="B556" s="240"/>
      <c r="C556" s="241"/>
      <c r="D556" s="210" t="s">
        <v>212</v>
      </c>
      <c r="E556" s="242" t="s">
        <v>19</v>
      </c>
      <c r="F556" s="243" t="s">
        <v>281</v>
      </c>
      <c r="G556" s="241"/>
      <c r="H556" s="244">
        <v>34.773000000000003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212</v>
      </c>
      <c r="AU556" s="250" t="s">
        <v>83</v>
      </c>
      <c r="AV556" s="14" t="s">
        <v>83</v>
      </c>
      <c r="AW556" s="14" t="s">
        <v>33</v>
      </c>
      <c r="AX556" s="14" t="s">
        <v>72</v>
      </c>
      <c r="AY556" s="250" t="s">
        <v>126</v>
      </c>
    </row>
    <row r="557" s="14" customFormat="1">
      <c r="A557" s="14"/>
      <c r="B557" s="240"/>
      <c r="C557" s="241"/>
      <c r="D557" s="210" t="s">
        <v>212</v>
      </c>
      <c r="E557" s="242" t="s">
        <v>19</v>
      </c>
      <c r="F557" s="243" t="s">
        <v>282</v>
      </c>
      <c r="G557" s="241"/>
      <c r="H557" s="244">
        <v>-4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212</v>
      </c>
      <c r="AU557" s="250" t="s">
        <v>83</v>
      </c>
      <c r="AV557" s="14" t="s">
        <v>83</v>
      </c>
      <c r="AW557" s="14" t="s">
        <v>33</v>
      </c>
      <c r="AX557" s="14" t="s">
        <v>72</v>
      </c>
      <c r="AY557" s="250" t="s">
        <v>126</v>
      </c>
    </row>
    <row r="558" s="14" customFormat="1">
      <c r="A558" s="14"/>
      <c r="B558" s="240"/>
      <c r="C558" s="241"/>
      <c r="D558" s="210" t="s">
        <v>212</v>
      </c>
      <c r="E558" s="242" t="s">
        <v>19</v>
      </c>
      <c r="F558" s="243" t="s">
        <v>283</v>
      </c>
      <c r="G558" s="241"/>
      <c r="H558" s="244">
        <v>5.0999999999999996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212</v>
      </c>
      <c r="AU558" s="250" t="s">
        <v>83</v>
      </c>
      <c r="AV558" s="14" t="s">
        <v>83</v>
      </c>
      <c r="AW558" s="14" t="s">
        <v>33</v>
      </c>
      <c r="AX558" s="14" t="s">
        <v>72</v>
      </c>
      <c r="AY558" s="250" t="s">
        <v>126</v>
      </c>
    </row>
    <row r="559" s="14" customFormat="1">
      <c r="A559" s="14"/>
      <c r="B559" s="240"/>
      <c r="C559" s="241"/>
      <c r="D559" s="210" t="s">
        <v>212</v>
      </c>
      <c r="E559" s="242" t="s">
        <v>19</v>
      </c>
      <c r="F559" s="243" t="s">
        <v>284</v>
      </c>
      <c r="G559" s="241"/>
      <c r="H559" s="244">
        <v>-2.25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212</v>
      </c>
      <c r="AU559" s="250" t="s">
        <v>83</v>
      </c>
      <c r="AV559" s="14" t="s">
        <v>83</v>
      </c>
      <c r="AW559" s="14" t="s">
        <v>33</v>
      </c>
      <c r="AX559" s="14" t="s">
        <v>72</v>
      </c>
      <c r="AY559" s="250" t="s">
        <v>126</v>
      </c>
    </row>
    <row r="560" s="14" customFormat="1">
      <c r="A560" s="14"/>
      <c r="B560" s="240"/>
      <c r="C560" s="241"/>
      <c r="D560" s="210" t="s">
        <v>212</v>
      </c>
      <c r="E560" s="242" t="s">
        <v>19</v>
      </c>
      <c r="F560" s="243" t="s">
        <v>285</v>
      </c>
      <c r="G560" s="241"/>
      <c r="H560" s="244">
        <v>1.26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212</v>
      </c>
      <c r="AU560" s="250" t="s">
        <v>83</v>
      </c>
      <c r="AV560" s="14" t="s">
        <v>83</v>
      </c>
      <c r="AW560" s="14" t="s">
        <v>33</v>
      </c>
      <c r="AX560" s="14" t="s">
        <v>72</v>
      </c>
      <c r="AY560" s="250" t="s">
        <v>126</v>
      </c>
    </row>
    <row r="561" s="13" customFormat="1">
      <c r="A561" s="13"/>
      <c r="B561" s="230"/>
      <c r="C561" s="231"/>
      <c r="D561" s="210" t="s">
        <v>212</v>
      </c>
      <c r="E561" s="232" t="s">
        <v>19</v>
      </c>
      <c r="F561" s="233" t="s">
        <v>286</v>
      </c>
      <c r="G561" s="231"/>
      <c r="H561" s="232" t="s">
        <v>19</v>
      </c>
      <c r="I561" s="234"/>
      <c r="J561" s="231"/>
      <c r="K561" s="231"/>
      <c r="L561" s="235"/>
      <c r="M561" s="236"/>
      <c r="N561" s="237"/>
      <c r="O561" s="237"/>
      <c r="P561" s="237"/>
      <c r="Q561" s="237"/>
      <c r="R561" s="237"/>
      <c r="S561" s="237"/>
      <c r="T561" s="23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9" t="s">
        <v>212</v>
      </c>
      <c r="AU561" s="239" t="s">
        <v>83</v>
      </c>
      <c r="AV561" s="13" t="s">
        <v>80</v>
      </c>
      <c r="AW561" s="13" t="s">
        <v>33</v>
      </c>
      <c r="AX561" s="13" t="s">
        <v>72</v>
      </c>
      <c r="AY561" s="239" t="s">
        <v>126</v>
      </c>
    </row>
    <row r="562" s="13" customFormat="1">
      <c r="A562" s="13"/>
      <c r="B562" s="230"/>
      <c r="C562" s="231"/>
      <c r="D562" s="210" t="s">
        <v>212</v>
      </c>
      <c r="E562" s="232" t="s">
        <v>19</v>
      </c>
      <c r="F562" s="233" t="s">
        <v>270</v>
      </c>
      <c r="G562" s="231"/>
      <c r="H562" s="232" t="s">
        <v>19</v>
      </c>
      <c r="I562" s="234"/>
      <c r="J562" s="231"/>
      <c r="K562" s="231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212</v>
      </c>
      <c r="AU562" s="239" t="s">
        <v>83</v>
      </c>
      <c r="AV562" s="13" t="s">
        <v>80</v>
      </c>
      <c r="AW562" s="13" t="s">
        <v>33</v>
      </c>
      <c r="AX562" s="13" t="s">
        <v>72</v>
      </c>
      <c r="AY562" s="239" t="s">
        <v>126</v>
      </c>
    </row>
    <row r="563" s="14" customFormat="1">
      <c r="A563" s="14"/>
      <c r="B563" s="240"/>
      <c r="C563" s="241"/>
      <c r="D563" s="210" t="s">
        <v>212</v>
      </c>
      <c r="E563" s="242" t="s">
        <v>19</v>
      </c>
      <c r="F563" s="243" t="s">
        <v>287</v>
      </c>
      <c r="G563" s="241"/>
      <c r="H563" s="244">
        <v>63.314999999999998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212</v>
      </c>
      <c r="AU563" s="250" t="s">
        <v>83</v>
      </c>
      <c r="AV563" s="14" t="s">
        <v>83</v>
      </c>
      <c r="AW563" s="14" t="s">
        <v>33</v>
      </c>
      <c r="AX563" s="14" t="s">
        <v>72</v>
      </c>
      <c r="AY563" s="250" t="s">
        <v>126</v>
      </c>
    </row>
    <row r="564" s="14" customFormat="1">
      <c r="A564" s="14"/>
      <c r="B564" s="240"/>
      <c r="C564" s="241"/>
      <c r="D564" s="210" t="s">
        <v>212</v>
      </c>
      <c r="E564" s="242" t="s">
        <v>19</v>
      </c>
      <c r="F564" s="243" t="s">
        <v>282</v>
      </c>
      <c r="G564" s="241"/>
      <c r="H564" s="244">
        <v>-4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212</v>
      </c>
      <c r="AU564" s="250" t="s">
        <v>83</v>
      </c>
      <c r="AV564" s="14" t="s">
        <v>83</v>
      </c>
      <c r="AW564" s="14" t="s">
        <v>33</v>
      </c>
      <c r="AX564" s="14" t="s">
        <v>72</v>
      </c>
      <c r="AY564" s="250" t="s">
        <v>126</v>
      </c>
    </row>
    <row r="565" s="14" customFormat="1">
      <c r="A565" s="14"/>
      <c r="B565" s="240"/>
      <c r="C565" s="241"/>
      <c r="D565" s="210" t="s">
        <v>212</v>
      </c>
      <c r="E565" s="242" t="s">
        <v>19</v>
      </c>
      <c r="F565" s="243" t="s">
        <v>288</v>
      </c>
      <c r="G565" s="241"/>
      <c r="H565" s="244">
        <v>-1.6160000000000001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0" t="s">
        <v>212</v>
      </c>
      <c r="AU565" s="250" t="s">
        <v>83</v>
      </c>
      <c r="AV565" s="14" t="s">
        <v>83</v>
      </c>
      <c r="AW565" s="14" t="s">
        <v>33</v>
      </c>
      <c r="AX565" s="14" t="s">
        <v>72</v>
      </c>
      <c r="AY565" s="250" t="s">
        <v>126</v>
      </c>
    </row>
    <row r="566" s="14" customFormat="1">
      <c r="A566" s="14"/>
      <c r="B566" s="240"/>
      <c r="C566" s="241"/>
      <c r="D566" s="210" t="s">
        <v>212</v>
      </c>
      <c r="E566" s="242" t="s">
        <v>19</v>
      </c>
      <c r="F566" s="243" t="s">
        <v>284</v>
      </c>
      <c r="G566" s="241"/>
      <c r="H566" s="244">
        <v>-2.25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212</v>
      </c>
      <c r="AU566" s="250" t="s">
        <v>83</v>
      </c>
      <c r="AV566" s="14" t="s">
        <v>83</v>
      </c>
      <c r="AW566" s="14" t="s">
        <v>33</v>
      </c>
      <c r="AX566" s="14" t="s">
        <v>72</v>
      </c>
      <c r="AY566" s="250" t="s">
        <v>126</v>
      </c>
    </row>
    <row r="567" s="14" customFormat="1">
      <c r="A567" s="14"/>
      <c r="B567" s="240"/>
      <c r="C567" s="241"/>
      <c r="D567" s="210" t="s">
        <v>212</v>
      </c>
      <c r="E567" s="242" t="s">
        <v>19</v>
      </c>
      <c r="F567" s="243" t="s">
        <v>285</v>
      </c>
      <c r="G567" s="241"/>
      <c r="H567" s="244">
        <v>1.26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0" t="s">
        <v>212</v>
      </c>
      <c r="AU567" s="250" t="s">
        <v>83</v>
      </c>
      <c r="AV567" s="14" t="s">
        <v>83</v>
      </c>
      <c r="AW567" s="14" t="s">
        <v>33</v>
      </c>
      <c r="AX567" s="14" t="s">
        <v>72</v>
      </c>
      <c r="AY567" s="250" t="s">
        <v>126</v>
      </c>
    </row>
    <row r="568" s="14" customFormat="1">
      <c r="A568" s="14"/>
      <c r="B568" s="240"/>
      <c r="C568" s="241"/>
      <c r="D568" s="210" t="s">
        <v>212</v>
      </c>
      <c r="E568" s="242" t="s">
        <v>19</v>
      </c>
      <c r="F568" s="243" t="s">
        <v>289</v>
      </c>
      <c r="G568" s="241"/>
      <c r="H568" s="244">
        <v>-1.5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212</v>
      </c>
      <c r="AU568" s="250" t="s">
        <v>83</v>
      </c>
      <c r="AV568" s="14" t="s">
        <v>83</v>
      </c>
      <c r="AW568" s="14" t="s">
        <v>33</v>
      </c>
      <c r="AX568" s="14" t="s">
        <v>72</v>
      </c>
      <c r="AY568" s="250" t="s">
        <v>126</v>
      </c>
    </row>
    <row r="569" s="14" customFormat="1">
      <c r="A569" s="14"/>
      <c r="B569" s="240"/>
      <c r="C569" s="241"/>
      <c r="D569" s="210" t="s">
        <v>212</v>
      </c>
      <c r="E569" s="242" t="s">
        <v>19</v>
      </c>
      <c r="F569" s="243" t="s">
        <v>290</v>
      </c>
      <c r="G569" s="241"/>
      <c r="H569" s="244">
        <v>1.1200000000000001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0" t="s">
        <v>212</v>
      </c>
      <c r="AU569" s="250" t="s">
        <v>83</v>
      </c>
      <c r="AV569" s="14" t="s">
        <v>83</v>
      </c>
      <c r="AW569" s="14" t="s">
        <v>33</v>
      </c>
      <c r="AX569" s="14" t="s">
        <v>72</v>
      </c>
      <c r="AY569" s="250" t="s">
        <v>126</v>
      </c>
    </row>
    <row r="570" s="13" customFormat="1">
      <c r="A570" s="13"/>
      <c r="B570" s="230"/>
      <c r="C570" s="231"/>
      <c r="D570" s="210" t="s">
        <v>212</v>
      </c>
      <c r="E570" s="232" t="s">
        <v>19</v>
      </c>
      <c r="F570" s="233" t="s">
        <v>291</v>
      </c>
      <c r="G570" s="231"/>
      <c r="H570" s="232" t="s">
        <v>19</v>
      </c>
      <c r="I570" s="234"/>
      <c r="J570" s="231"/>
      <c r="K570" s="231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212</v>
      </c>
      <c r="AU570" s="239" t="s">
        <v>83</v>
      </c>
      <c r="AV570" s="13" t="s">
        <v>80</v>
      </c>
      <c r="AW570" s="13" t="s">
        <v>33</v>
      </c>
      <c r="AX570" s="13" t="s">
        <v>72</v>
      </c>
      <c r="AY570" s="239" t="s">
        <v>126</v>
      </c>
    </row>
    <row r="571" s="13" customFormat="1">
      <c r="A571" s="13"/>
      <c r="B571" s="230"/>
      <c r="C571" s="231"/>
      <c r="D571" s="210" t="s">
        <v>212</v>
      </c>
      <c r="E571" s="232" t="s">
        <v>19</v>
      </c>
      <c r="F571" s="233" t="s">
        <v>270</v>
      </c>
      <c r="G571" s="231"/>
      <c r="H571" s="232" t="s">
        <v>19</v>
      </c>
      <c r="I571" s="234"/>
      <c r="J571" s="231"/>
      <c r="K571" s="231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212</v>
      </c>
      <c r="AU571" s="239" t="s">
        <v>83</v>
      </c>
      <c r="AV571" s="13" t="s">
        <v>80</v>
      </c>
      <c r="AW571" s="13" t="s">
        <v>33</v>
      </c>
      <c r="AX571" s="13" t="s">
        <v>72</v>
      </c>
      <c r="AY571" s="239" t="s">
        <v>126</v>
      </c>
    </row>
    <row r="572" s="14" customFormat="1">
      <c r="A572" s="14"/>
      <c r="B572" s="240"/>
      <c r="C572" s="241"/>
      <c r="D572" s="210" t="s">
        <v>212</v>
      </c>
      <c r="E572" s="242" t="s">
        <v>19</v>
      </c>
      <c r="F572" s="243" t="s">
        <v>292</v>
      </c>
      <c r="G572" s="241"/>
      <c r="H572" s="244">
        <v>16.75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212</v>
      </c>
      <c r="AU572" s="250" t="s">
        <v>83</v>
      </c>
      <c r="AV572" s="14" t="s">
        <v>83</v>
      </c>
      <c r="AW572" s="14" t="s">
        <v>33</v>
      </c>
      <c r="AX572" s="14" t="s">
        <v>72</v>
      </c>
      <c r="AY572" s="250" t="s">
        <v>126</v>
      </c>
    </row>
    <row r="573" s="14" customFormat="1">
      <c r="A573" s="14"/>
      <c r="B573" s="240"/>
      <c r="C573" s="241"/>
      <c r="D573" s="210" t="s">
        <v>212</v>
      </c>
      <c r="E573" s="242" t="s">
        <v>19</v>
      </c>
      <c r="F573" s="243" t="s">
        <v>293</v>
      </c>
      <c r="G573" s="241"/>
      <c r="H573" s="244">
        <v>-3.2320000000000002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212</v>
      </c>
      <c r="AU573" s="250" t="s">
        <v>83</v>
      </c>
      <c r="AV573" s="14" t="s">
        <v>83</v>
      </c>
      <c r="AW573" s="14" t="s">
        <v>33</v>
      </c>
      <c r="AX573" s="14" t="s">
        <v>72</v>
      </c>
      <c r="AY573" s="250" t="s">
        <v>126</v>
      </c>
    </row>
    <row r="574" s="14" customFormat="1">
      <c r="A574" s="14"/>
      <c r="B574" s="240"/>
      <c r="C574" s="241"/>
      <c r="D574" s="210" t="s">
        <v>212</v>
      </c>
      <c r="E574" s="242" t="s">
        <v>19</v>
      </c>
      <c r="F574" s="243" t="s">
        <v>294</v>
      </c>
      <c r="G574" s="241"/>
      <c r="H574" s="244">
        <v>-1.98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212</v>
      </c>
      <c r="AU574" s="250" t="s">
        <v>83</v>
      </c>
      <c r="AV574" s="14" t="s">
        <v>83</v>
      </c>
      <c r="AW574" s="14" t="s">
        <v>33</v>
      </c>
      <c r="AX574" s="14" t="s">
        <v>72</v>
      </c>
      <c r="AY574" s="250" t="s">
        <v>126</v>
      </c>
    </row>
    <row r="575" s="14" customFormat="1">
      <c r="A575" s="14"/>
      <c r="B575" s="240"/>
      <c r="C575" s="241"/>
      <c r="D575" s="210" t="s">
        <v>212</v>
      </c>
      <c r="E575" s="242" t="s">
        <v>19</v>
      </c>
      <c r="F575" s="243" t="s">
        <v>295</v>
      </c>
      <c r="G575" s="241"/>
      <c r="H575" s="244">
        <v>-5.4000000000000004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212</v>
      </c>
      <c r="AU575" s="250" t="s">
        <v>83</v>
      </c>
      <c r="AV575" s="14" t="s">
        <v>83</v>
      </c>
      <c r="AW575" s="14" t="s">
        <v>33</v>
      </c>
      <c r="AX575" s="14" t="s">
        <v>72</v>
      </c>
      <c r="AY575" s="250" t="s">
        <v>126</v>
      </c>
    </row>
    <row r="576" s="13" customFormat="1">
      <c r="A576" s="13"/>
      <c r="B576" s="230"/>
      <c r="C576" s="231"/>
      <c r="D576" s="210" t="s">
        <v>212</v>
      </c>
      <c r="E576" s="232" t="s">
        <v>19</v>
      </c>
      <c r="F576" s="233" t="s">
        <v>296</v>
      </c>
      <c r="G576" s="231"/>
      <c r="H576" s="232" t="s">
        <v>19</v>
      </c>
      <c r="I576" s="234"/>
      <c r="J576" s="231"/>
      <c r="K576" s="231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212</v>
      </c>
      <c r="AU576" s="239" t="s">
        <v>83</v>
      </c>
      <c r="AV576" s="13" t="s">
        <v>80</v>
      </c>
      <c r="AW576" s="13" t="s">
        <v>33</v>
      </c>
      <c r="AX576" s="13" t="s">
        <v>72</v>
      </c>
      <c r="AY576" s="239" t="s">
        <v>126</v>
      </c>
    </row>
    <row r="577" s="13" customFormat="1">
      <c r="A577" s="13"/>
      <c r="B577" s="230"/>
      <c r="C577" s="231"/>
      <c r="D577" s="210" t="s">
        <v>212</v>
      </c>
      <c r="E577" s="232" t="s">
        <v>19</v>
      </c>
      <c r="F577" s="233" t="s">
        <v>270</v>
      </c>
      <c r="G577" s="231"/>
      <c r="H577" s="232" t="s">
        <v>19</v>
      </c>
      <c r="I577" s="234"/>
      <c r="J577" s="231"/>
      <c r="K577" s="231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212</v>
      </c>
      <c r="AU577" s="239" t="s">
        <v>83</v>
      </c>
      <c r="AV577" s="13" t="s">
        <v>80</v>
      </c>
      <c r="AW577" s="13" t="s">
        <v>33</v>
      </c>
      <c r="AX577" s="13" t="s">
        <v>72</v>
      </c>
      <c r="AY577" s="239" t="s">
        <v>126</v>
      </c>
    </row>
    <row r="578" s="14" customFormat="1">
      <c r="A578" s="14"/>
      <c r="B578" s="240"/>
      <c r="C578" s="241"/>
      <c r="D578" s="210" t="s">
        <v>212</v>
      </c>
      <c r="E578" s="242" t="s">
        <v>19</v>
      </c>
      <c r="F578" s="243" t="s">
        <v>297</v>
      </c>
      <c r="G578" s="241"/>
      <c r="H578" s="244">
        <v>16.079999999999998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212</v>
      </c>
      <c r="AU578" s="250" t="s">
        <v>83</v>
      </c>
      <c r="AV578" s="14" t="s">
        <v>83</v>
      </c>
      <c r="AW578" s="14" t="s">
        <v>33</v>
      </c>
      <c r="AX578" s="14" t="s">
        <v>72</v>
      </c>
      <c r="AY578" s="250" t="s">
        <v>126</v>
      </c>
    </row>
    <row r="579" s="14" customFormat="1">
      <c r="A579" s="14"/>
      <c r="B579" s="240"/>
      <c r="C579" s="241"/>
      <c r="D579" s="210" t="s">
        <v>212</v>
      </c>
      <c r="E579" s="242" t="s">
        <v>19</v>
      </c>
      <c r="F579" s="243" t="s">
        <v>288</v>
      </c>
      <c r="G579" s="241"/>
      <c r="H579" s="244">
        <v>-1.6160000000000001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212</v>
      </c>
      <c r="AU579" s="250" t="s">
        <v>83</v>
      </c>
      <c r="AV579" s="14" t="s">
        <v>83</v>
      </c>
      <c r="AW579" s="14" t="s">
        <v>33</v>
      </c>
      <c r="AX579" s="14" t="s">
        <v>72</v>
      </c>
      <c r="AY579" s="250" t="s">
        <v>126</v>
      </c>
    </row>
    <row r="580" s="14" customFormat="1">
      <c r="A580" s="14"/>
      <c r="B580" s="240"/>
      <c r="C580" s="241"/>
      <c r="D580" s="210" t="s">
        <v>212</v>
      </c>
      <c r="E580" s="242" t="s">
        <v>19</v>
      </c>
      <c r="F580" s="243" t="s">
        <v>298</v>
      </c>
      <c r="G580" s="241"/>
      <c r="H580" s="244">
        <v>-1.125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212</v>
      </c>
      <c r="AU580" s="250" t="s">
        <v>83</v>
      </c>
      <c r="AV580" s="14" t="s">
        <v>83</v>
      </c>
      <c r="AW580" s="14" t="s">
        <v>33</v>
      </c>
      <c r="AX580" s="14" t="s">
        <v>72</v>
      </c>
      <c r="AY580" s="250" t="s">
        <v>126</v>
      </c>
    </row>
    <row r="581" s="14" customFormat="1">
      <c r="A581" s="14"/>
      <c r="B581" s="240"/>
      <c r="C581" s="241"/>
      <c r="D581" s="210" t="s">
        <v>212</v>
      </c>
      <c r="E581" s="242" t="s">
        <v>19</v>
      </c>
      <c r="F581" s="243" t="s">
        <v>299</v>
      </c>
      <c r="G581" s="241"/>
      <c r="H581" s="244">
        <v>1.05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212</v>
      </c>
      <c r="AU581" s="250" t="s">
        <v>83</v>
      </c>
      <c r="AV581" s="14" t="s">
        <v>83</v>
      </c>
      <c r="AW581" s="14" t="s">
        <v>33</v>
      </c>
      <c r="AX581" s="14" t="s">
        <v>72</v>
      </c>
      <c r="AY581" s="250" t="s">
        <v>126</v>
      </c>
    </row>
    <row r="582" s="14" customFormat="1">
      <c r="A582" s="14"/>
      <c r="B582" s="240"/>
      <c r="C582" s="241"/>
      <c r="D582" s="210" t="s">
        <v>212</v>
      </c>
      <c r="E582" s="242" t="s">
        <v>19</v>
      </c>
      <c r="F582" s="243" t="s">
        <v>300</v>
      </c>
      <c r="G582" s="241"/>
      <c r="H582" s="244">
        <v>-5.5499999999999998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0" t="s">
        <v>212</v>
      </c>
      <c r="AU582" s="250" t="s">
        <v>83</v>
      </c>
      <c r="AV582" s="14" t="s">
        <v>83</v>
      </c>
      <c r="AW582" s="14" t="s">
        <v>33</v>
      </c>
      <c r="AX582" s="14" t="s">
        <v>72</v>
      </c>
      <c r="AY582" s="250" t="s">
        <v>126</v>
      </c>
    </row>
    <row r="583" s="13" customFormat="1">
      <c r="A583" s="13"/>
      <c r="B583" s="230"/>
      <c r="C583" s="231"/>
      <c r="D583" s="210" t="s">
        <v>212</v>
      </c>
      <c r="E583" s="232" t="s">
        <v>19</v>
      </c>
      <c r="F583" s="233" t="s">
        <v>301</v>
      </c>
      <c r="G583" s="231"/>
      <c r="H583" s="232" t="s">
        <v>19</v>
      </c>
      <c r="I583" s="234"/>
      <c r="J583" s="231"/>
      <c r="K583" s="231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212</v>
      </c>
      <c r="AU583" s="239" t="s">
        <v>83</v>
      </c>
      <c r="AV583" s="13" t="s">
        <v>80</v>
      </c>
      <c r="AW583" s="13" t="s">
        <v>33</v>
      </c>
      <c r="AX583" s="13" t="s">
        <v>72</v>
      </c>
      <c r="AY583" s="239" t="s">
        <v>126</v>
      </c>
    </row>
    <row r="584" s="14" customFormat="1">
      <c r="A584" s="14"/>
      <c r="B584" s="240"/>
      <c r="C584" s="241"/>
      <c r="D584" s="210" t="s">
        <v>212</v>
      </c>
      <c r="E584" s="242" t="s">
        <v>19</v>
      </c>
      <c r="F584" s="243" t="s">
        <v>302</v>
      </c>
      <c r="G584" s="241"/>
      <c r="H584" s="244">
        <v>34.840000000000003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212</v>
      </c>
      <c r="AU584" s="250" t="s">
        <v>83</v>
      </c>
      <c r="AV584" s="14" t="s">
        <v>83</v>
      </c>
      <c r="AW584" s="14" t="s">
        <v>33</v>
      </c>
      <c r="AX584" s="14" t="s">
        <v>72</v>
      </c>
      <c r="AY584" s="250" t="s">
        <v>126</v>
      </c>
    </row>
    <row r="585" s="14" customFormat="1">
      <c r="A585" s="14"/>
      <c r="B585" s="240"/>
      <c r="C585" s="241"/>
      <c r="D585" s="210" t="s">
        <v>212</v>
      </c>
      <c r="E585" s="242" t="s">
        <v>19</v>
      </c>
      <c r="F585" s="243" t="s">
        <v>303</v>
      </c>
      <c r="G585" s="241"/>
      <c r="H585" s="244">
        <v>-19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212</v>
      </c>
      <c r="AU585" s="250" t="s">
        <v>83</v>
      </c>
      <c r="AV585" s="14" t="s">
        <v>83</v>
      </c>
      <c r="AW585" s="14" t="s">
        <v>33</v>
      </c>
      <c r="AX585" s="14" t="s">
        <v>72</v>
      </c>
      <c r="AY585" s="250" t="s">
        <v>126</v>
      </c>
    </row>
    <row r="586" s="15" customFormat="1">
      <c r="A586" s="15"/>
      <c r="B586" s="261"/>
      <c r="C586" s="262"/>
      <c r="D586" s="210" t="s">
        <v>212</v>
      </c>
      <c r="E586" s="263" t="s">
        <v>19</v>
      </c>
      <c r="F586" s="264" t="s">
        <v>248</v>
      </c>
      <c r="G586" s="262"/>
      <c r="H586" s="265">
        <v>217.93499999999995</v>
      </c>
      <c r="I586" s="266"/>
      <c r="J586" s="262"/>
      <c r="K586" s="262"/>
      <c r="L586" s="267"/>
      <c r="M586" s="268"/>
      <c r="N586" s="269"/>
      <c r="O586" s="269"/>
      <c r="P586" s="269"/>
      <c r="Q586" s="269"/>
      <c r="R586" s="269"/>
      <c r="S586" s="269"/>
      <c r="T586" s="270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1" t="s">
        <v>212</v>
      </c>
      <c r="AU586" s="271" t="s">
        <v>83</v>
      </c>
      <c r="AV586" s="15" t="s">
        <v>125</v>
      </c>
      <c r="AW586" s="15" t="s">
        <v>33</v>
      </c>
      <c r="AX586" s="15" t="s">
        <v>80</v>
      </c>
      <c r="AY586" s="271" t="s">
        <v>126</v>
      </c>
    </row>
    <row r="587" s="2" customFormat="1" ht="21.75" customHeight="1">
      <c r="A587" s="39"/>
      <c r="B587" s="40"/>
      <c r="C587" s="197" t="s">
        <v>629</v>
      </c>
      <c r="D587" s="197" t="s">
        <v>127</v>
      </c>
      <c r="E587" s="198" t="s">
        <v>630</v>
      </c>
      <c r="F587" s="199" t="s">
        <v>631</v>
      </c>
      <c r="G587" s="200" t="s">
        <v>229</v>
      </c>
      <c r="H587" s="201">
        <v>31.204000000000001</v>
      </c>
      <c r="I587" s="202"/>
      <c r="J587" s="203">
        <f>ROUND(I587*H587,2)</f>
        <v>0</v>
      </c>
      <c r="K587" s="199" t="s">
        <v>172</v>
      </c>
      <c r="L587" s="45"/>
      <c r="M587" s="204" t="s">
        <v>19</v>
      </c>
      <c r="N587" s="205" t="s">
        <v>43</v>
      </c>
      <c r="O587" s="85"/>
      <c r="P587" s="206">
        <f>O587*H587</f>
        <v>0</v>
      </c>
      <c r="Q587" s="206">
        <v>0</v>
      </c>
      <c r="R587" s="206">
        <f>Q587*H587</f>
        <v>0</v>
      </c>
      <c r="S587" s="206">
        <v>0</v>
      </c>
      <c r="T587" s="207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08" t="s">
        <v>372</v>
      </c>
      <c r="AT587" s="208" t="s">
        <v>127</v>
      </c>
      <c r="AU587" s="208" t="s">
        <v>83</v>
      </c>
      <c r="AY587" s="18" t="s">
        <v>126</v>
      </c>
      <c r="BE587" s="209">
        <f>IF(N587="základní",J587,0)</f>
        <v>0</v>
      </c>
      <c r="BF587" s="209">
        <f>IF(N587="snížená",J587,0)</f>
        <v>0</v>
      </c>
      <c r="BG587" s="209">
        <f>IF(N587="zákl. přenesená",J587,0)</f>
        <v>0</v>
      </c>
      <c r="BH587" s="209">
        <f>IF(N587="sníž. přenesená",J587,0)</f>
        <v>0</v>
      </c>
      <c r="BI587" s="209">
        <f>IF(N587="nulová",J587,0)</f>
        <v>0</v>
      </c>
      <c r="BJ587" s="18" t="s">
        <v>80</v>
      </c>
      <c r="BK587" s="209">
        <f>ROUND(I587*H587,2)</f>
        <v>0</v>
      </c>
      <c r="BL587" s="18" t="s">
        <v>372</v>
      </c>
      <c r="BM587" s="208" t="s">
        <v>632</v>
      </c>
    </row>
    <row r="588" s="2" customFormat="1">
      <c r="A588" s="39"/>
      <c r="B588" s="40"/>
      <c r="C588" s="41"/>
      <c r="D588" s="210" t="s">
        <v>132</v>
      </c>
      <c r="E588" s="41"/>
      <c r="F588" s="211" t="s">
        <v>633</v>
      </c>
      <c r="G588" s="41"/>
      <c r="H588" s="41"/>
      <c r="I588" s="212"/>
      <c r="J588" s="41"/>
      <c r="K588" s="41"/>
      <c r="L588" s="45"/>
      <c r="M588" s="213"/>
      <c r="N588" s="214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132</v>
      </c>
      <c r="AU588" s="18" t="s">
        <v>83</v>
      </c>
    </row>
    <row r="589" s="2" customFormat="1">
      <c r="A589" s="39"/>
      <c r="B589" s="40"/>
      <c r="C589" s="41"/>
      <c r="D589" s="228" t="s">
        <v>175</v>
      </c>
      <c r="E589" s="41"/>
      <c r="F589" s="229" t="s">
        <v>634</v>
      </c>
      <c r="G589" s="41"/>
      <c r="H589" s="41"/>
      <c r="I589" s="212"/>
      <c r="J589" s="41"/>
      <c r="K589" s="41"/>
      <c r="L589" s="45"/>
      <c r="M589" s="213"/>
      <c r="N589" s="214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175</v>
      </c>
      <c r="AU589" s="18" t="s">
        <v>83</v>
      </c>
    </row>
    <row r="590" s="13" customFormat="1">
      <c r="A590" s="13"/>
      <c r="B590" s="230"/>
      <c r="C590" s="231"/>
      <c r="D590" s="210" t="s">
        <v>212</v>
      </c>
      <c r="E590" s="232" t="s">
        <v>19</v>
      </c>
      <c r="F590" s="233" t="s">
        <v>635</v>
      </c>
      <c r="G590" s="231"/>
      <c r="H590" s="232" t="s">
        <v>19</v>
      </c>
      <c r="I590" s="234"/>
      <c r="J590" s="231"/>
      <c r="K590" s="231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212</v>
      </c>
      <c r="AU590" s="239" t="s">
        <v>83</v>
      </c>
      <c r="AV590" s="13" t="s">
        <v>80</v>
      </c>
      <c r="AW590" s="13" t="s">
        <v>33</v>
      </c>
      <c r="AX590" s="13" t="s">
        <v>72</v>
      </c>
      <c r="AY590" s="239" t="s">
        <v>126</v>
      </c>
    </row>
    <row r="591" s="14" customFormat="1">
      <c r="A591" s="14"/>
      <c r="B591" s="240"/>
      <c r="C591" s="241"/>
      <c r="D591" s="210" t="s">
        <v>212</v>
      </c>
      <c r="E591" s="242" t="s">
        <v>19</v>
      </c>
      <c r="F591" s="243" t="s">
        <v>636</v>
      </c>
      <c r="G591" s="241"/>
      <c r="H591" s="244">
        <v>1.125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212</v>
      </c>
      <c r="AU591" s="250" t="s">
        <v>83</v>
      </c>
      <c r="AV591" s="14" t="s">
        <v>83</v>
      </c>
      <c r="AW591" s="14" t="s">
        <v>33</v>
      </c>
      <c r="AX591" s="14" t="s">
        <v>72</v>
      </c>
      <c r="AY591" s="250" t="s">
        <v>126</v>
      </c>
    </row>
    <row r="592" s="14" customFormat="1">
      <c r="A592" s="14"/>
      <c r="B592" s="240"/>
      <c r="C592" s="241"/>
      <c r="D592" s="210" t="s">
        <v>212</v>
      </c>
      <c r="E592" s="242" t="s">
        <v>19</v>
      </c>
      <c r="F592" s="243" t="s">
        <v>367</v>
      </c>
      <c r="G592" s="241"/>
      <c r="H592" s="244">
        <v>1.5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212</v>
      </c>
      <c r="AU592" s="250" t="s">
        <v>83</v>
      </c>
      <c r="AV592" s="14" t="s">
        <v>83</v>
      </c>
      <c r="AW592" s="14" t="s">
        <v>33</v>
      </c>
      <c r="AX592" s="14" t="s">
        <v>72</v>
      </c>
      <c r="AY592" s="250" t="s">
        <v>126</v>
      </c>
    </row>
    <row r="593" s="14" customFormat="1">
      <c r="A593" s="14"/>
      <c r="B593" s="240"/>
      <c r="C593" s="241"/>
      <c r="D593" s="210" t="s">
        <v>212</v>
      </c>
      <c r="E593" s="242" t="s">
        <v>19</v>
      </c>
      <c r="F593" s="243" t="s">
        <v>637</v>
      </c>
      <c r="G593" s="241"/>
      <c r="H593" s="244">
        <v>4.5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212</v>
      </c>
      <c r="AU593" s="250" t="s">
        <v>83</v>
      </c>
      <c r="AV593" s="14" t="s">
        <v>83</v>
      </c>
      <c r="AW593" s="14" t="s">
        <v>33</v>
      </c>
      <c r="AX593" s="14" t="s">
        <v>72</v>
      </c>
      <c r="AY593" s="250" t="s">
        <v>126</v>
      </c>
    </row>
    <row r="594" s="13" customFormat="1">
      <c r="A594" s="13"/>
      <c r="B594" s="230"/>
      <c r="C594" s="231"/>
      <c r="D594" s="210" t="s">
        <v>212</v>
      </c>
      <c r="E594" s="232" t="s">
        <v>19</v>
      </c>
      <c r="F594" s="233" t="s">
        <v>638</v>
      </c>
      <c r="G594" s="231"/>
      <c r="H594" s="232" t="s">
        <v>19</v>
      </c>
      <c r="I594" s="234"/>
      <c r="J594" s="231"/>
      <c r="K594" s="231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212</v>
      </c>
      <c r="AU594" s="239" t="s">
        <v>83</v>
      </c>
      <c r="AV594" s="13" t="s">
        <v>80</v>
      </c>
      <c r="AW594" s="13" t="s">
        <v>33</v>
      </c>
      <c r="AX594" s="13" t="s">
        <v>72</v>
      </c>
      <c r="AY594" s="239" t="s">
        <v>126</v>
      </c>
    </row>
    <row r="595" s="14" customFormat="1">
      <c r="A595" s="14"/>
      <c r="B595" s="240"/>
      <c r="C595" s="241"/>
      <c r="D595" s="210" t="s">
        <v>212</v>
      </c>
      <c r="E595" s="242" t="s">
        <v>19</v>
      </c>
      <c r="F595" s="243" t="s">
        <v>639</v>
      </c>
      <c r="G595" s="241"/>
      <c r="H595" s="244">
        <v>3.6400000000000001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212</v>
      </c>
      <c r="AU595" s="250" t="s">
        <v>83</v>
      </c>
      <c r="AV595" s="14" t="s">
        <v>83</v>
      </c>
      <c r="AW595" s="14" t="s">
        <v>33</v>
      </c>
      <c r="AX595" s="14" t="s">
        <v>72</v>
      </c>
      <c r="AY595" s="250" t="s">
        <v>126</v>
      </c>
    </row>
    <row r="596" s="14" customFormat="1">
      <c r="A596" s="14"/>
      <c r="B596" s="240"/>
      <c r="C596" s="241"/>
      <c r="D596" s="210" t="s">
        <v>212</v>
      </c>
      <c r="E596" s="242" t="s">
        <v>19</v>
      </c>
      <c r="F596" s="243" t="s">
        <v>640</v>
      </c>
      <c r="G596" s="241"/>
      <c r="H596" s="244">
        <v>6.5010000000000003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212</v>
      </c>
      <c r="AU596" s="250" t="s">
        <v>83</v>
      </c>
      <c r="AV596" s="14" t="s">
        <v>83</v>
      </c>
      <c r="AW596" s="14" t="s">
        <v>33</v>
      </c>
      <c r="AX596" s="14" t="s">
        <v>72</v>
      </c>
      <c r="AY596" s="250" t="s">
        <v>126</v>
      </c>
    </row>
    <row r="597" s="14" customFormat="1">
      <c r="A597" s="14"/>
      <c r="B597" s="240"/>
      <c r="C597" s="241"/>
      <c r="D597" s="210" t="s">
        <v>212</v>
      </c>
      <c r="E597" s="242" t="s">
        <v>19</v>
      </c>
      <c r="F597" s="243" t="s">
        <v>641</v>
      </c>
      <c r="G597" s="241"/>
      <c r="H597" s="244">
        <v>2.02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212</v>
      </c>
      <c r="AU597" s="250" t="s">
        <v>83</v>
      </c>
      <c r="AV597" s="14" t="s">
        <v>83</v>
      </c>
      <c r="AW597" s="14" t="s">
        <v>33</v>
      </c>
      <c r="AX597" s="14" t="s">
        <v>72</v>
      </c>
      <c r="AY597" s="250" t="s">
        <v>126</v>
      </c>
    </row>
    <row r="598" s="14" customFormat="1">
      <c r="A598" s="14"/>
      <c r="B598" s="240"/>
      <c r="C598" s="241"/>
      <c r="D598" s="210" t="s">
        <v>212</v>
      </c>
      <c r="E598" s="242" t="s">
        <v>19</v>
      </c>
      <c r="F598" s="243" t="s">
        <v>642</v>
      </c>
      <c r="G598" s="241"/>
      <c r="H598" s="244">
        <v>5.4539999999999997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212</v>
      </c>
      <c r="AU598" s="250" t="s">
        <v>83</v>
      </c>
      <c r="AV598" s="14" t="s">
        <v>83</v>
      </c>
      <c r="AW598" s="14" t="s">
        <v>33</v>
      </c>
      <c r="AX598" s="14" t="s">
        <v>72</v>
      </c>
      <c r="AY598" s="250" t="s">
        <v>126</v>
      </c>
    </row>
    <row r="599" s="14" customFormat="1">
      <c r="A599" s="14"/>
      <c r="B599" s="240"/>
      <c r="C599" s="241"/>
      <c r="D599" s="210" t="s">
        <v>212</v>
      </c>
      <c r="E599" s="242" t="s">
        <v>19</v>
      </c>
      <c r="F599" s="243" t="s">
        <v>643</v>
      </c>
      <c r="G599" s="241"/>
      <c r="H599" s="244">
        <v>6.4640000000000004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212</v>
      </c>
      <c r="AU599" s="250" t="s">
        <v>83</v>
      </c>
      <c r="AV599" s="14" t="s">
        <v>83</v>
      </c>
      <c r="AW599" s="14" t="s">
        <v>33</v>
      </c>
      <c r="AX599" s="14" t="s">
        <v>72</v>
      </c>
      <c r="AY599" s="250" t="s">
        <v>126</v>
      </c>
    </row>
    <row r="600" s="15" customFormat="1">
      <c r="A600" s="15"/>
      <c r="B600" s="261"/>
      <c r="C600" s="262"/>
      <c r="D600" s="210" t="s">
        <v>212</v>
      </c>
      <c r="E600" s="263" t="s">
        <v>19</v>
      </c>
      <c r="F600" s="264" t="s">
        <v>248</v>
      </c>
      <c r="G600" s="262"/>
      <c r="H600" s="265">
        <v>31.204000000000001</v>
      </c>
      <c r="I600" s="266"/>
      <c r="J600" s="262"/>
      <c r="K600" s="262"/>
      <c r="L600" s="267"/>
      <c r="M600" s="268"/>
      <c r="N600" s="269"/>
      <c r="O600" s="269"/>
      <c r="P600" s="269"/>
      <c r="Q600" s="269"/>
      <c r="R600" s="269"/>
      <c r="S600" s="269"/>
      <c r="T600" s="270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1" t="s">
        <v>212</v>
      </c>
      <c r="AU600" s="271" t="s">
        <v>83</v>
      </c>
      <c r="AV600" s="15" t="s">
        <v>125</v>
      </c>
      <c r="AW600" s="15" t="s">
        <v>33</v>
      </c>
      <c r="AX600" s="15" t="s">
        <v>80</v>
      </c>
      <c r="AY600" s="271" t="s">
        <v>126</v>
      </c>
    </row>
    <row r="601" s="2" customFormat="1" ht="16.5" customHeight="1">
      <c r="A601" s="39"/>
      <c r="B601" s="40"/>
      <c r="C601" s="251" t="s">
        <v>644</v>
      </c>
      <c r="D601" s="251" t="s">
        <v>222</v>
      </c>
      <c r="E601" s="252" t="s">
        <v>645</v>
      </c>
      <c r="F601" s="253" t="s">
        <v>646</v>
      </c>
      <c r="G601" s="254" t="s">
        <v>229</v>
      </c>
      <c r="H601" s="255">
        <v>32.764000000000003</v>
      </c>
      <c r="I601" s="256"/>
      <c r="J601" s="257">
        <f>ROUND(I601*H601,2)</f>
        <v>0</v>
      </c>
      <c r="K601" s="253" t="s">
        <v>172</v>
      </c>
      <c r="L601" s="258"/>
      <c r="M601" s="259" t="s">
        <v>19</v>
      </c>
      <c r="N601" s="260" t="s">
        <v>43</v>
      </c>
      <c r="O601" s="85"/>
      <c r="P601" s="206">
        <f>O601*H601</f>
        <v>0</v>
      </c>
      <c r="Q601" s="206">
        <v>0</v>
      </c>
      <c r="R601" s="206">
        <f>Q601*H601</f>
        <v>0</v>
      </c>
      <c r="S601" s="206">
        <v>0</v>
      </c>
      <c r="T601" s="20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08" t="s">
        <v>462</v>
      </c>
      <c r="AT601" s="208" t="s">
        <v>222</v>
      </c>
      <c r="AU601" s="208" t="s">
        <v>83</v>
      </c>
      <c r="AY601" s="18" t="s">
        <v>126</v>
      </c>
      <c r="BE601" s="209">
        <f>IF(N601="základní",J601,0)</f>
        <v>0</v>
      </c>
      <c r="BF601" s="209">
        <f>IF(N601="snížená",J601,0)</f>
        <v>0</v>
      </c>
      <c r="BG601" s="209">
        <f>IF(N601="zákl. přenesená",J601,0)</f>
        <v>0</v>
      </c>
      <c r="BH601" s="209">
        <f>IF(N601="sníž. přenesená",J601,0)</f>
        <v>0</v>
      </c>
      <c r="BI601" s="209">
        <f>IF(N601="nulová",J601,0)</f>
        <v>0</v>
      </c>
      <c r="BJ601" s="18" t="s">
        <v>80</v>
      </c>
      <c r="BK601" s="209">
        <f>ROUND(I601*H601,2)</f>
        <v>0</v>
      </c>
      <c r="BL601" s="18" t="s">
        <v>372</v>
      </c>
      <c r="BM601" s="208" t="s">
        <v>647</v>
      </c>
    </row>
    <row r="602" s="2" customFormat="1">
      <c r="A602" s="39"/>
      <c r="B602" s="40"/>
      <c r="C602" s="41"/>
      <c r="D602" s="210" t="s">
        <v>132</v>
      </c>
      <c r="E602" s="41"/>
      <c r="F602" s="211" t="s">
        <v>646</v>
      </c>
      <c r="G602" s="41"/>
      <c r="H602" s="41"/>
      <c r="I602" s="212"/>
      <c r="J602" s="41"/>
      <c r="K602" s="41"/>
      <c r="L602" s="45"/>
      <c r="M602" s="213"/>
      <c r="N602" s="214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132</v>
      </c>
      <c r="AU602" s="18" t="s">
        <v>83</v>
      </c>
    </row>
    <row r="603" s="14" customFormat="1">
      <c r="A603" s="14"/>
      <c r="B603" s="240"/>
      <c r="C603" s="241"/>
      <c r="D603" s="210" t="s">
        <v>212</v>
      </c>
      <c r="E603" s="241"/>
      <c r="F603" s="243" t="s">
        <v>648</v>
      </c>
      <c r="G603" s="241"/>
      <c r="H603" s="244">
        <v>32.764000000000003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212</v>
      </c>
      <c r="AU603" s="250" t="s">
        <v>83</v>
      </c>
      <c r="AV603" s="14" t="s">
        <v>83</v>
      </c>
      <c r="AW603" s="14" t="s">
        <v>4</v>
      </c>
      <c r="AX603" s="14" t="s">
        <v>80</v>
      </c>
      <c r="AY603" s="250" t="s">
        <v>126</v>
      </c>
    </row>
    <row r="604" s="2" customFormat="1" ht="24.15" customHeight="1">
      <c r="A604" s="39"/>
      <c r="B604" s="40"/>
      <c r="C604" s="197" t="s">
        <v>649</v>
      </c>
      <c r="D604" s="197" t="s">
        <v>127</v>
      </c>
      <c r="E604" s="198" t="s">
        <v>650</v>
      </c>
      <c r="F604" s="199" t="s">
        <v>651</v>
      </c>
      <c r="G604" s="200" t="s">
        <v>229</v>
      </c>
      <c r="H604" s="201">
        <v>312.79500000000002</v>
      </c>
      <c r="I604" s="202"/>
      <c r="J604" s="203">
        <f>ROUND(I604*H604,2)</f>
        <v>0</v>
      </c>
      <c r="K604" s="199" t="s">
        <v>172</v>
      </c>
      <c r="L604" s="45"/>
      <c r="M604" s="204" t="s">
        <v>19</v>
      </c>
      <c r="N604" s="205" t="s">
        <v>43</v>
      </c>
      <c r="O604" s="85"/>
      <c r="P604" s="206">
        <f>O604*H604</f>
        <v>0</v>
      </c>
      <c r="Q604" s="206">
        <v>0.00020000000000000001</v>
      </c>
      <c r="R604" s="206">
        <f>Q604*H604</f>
        <v>0.062559000000000003</v>
      </c>
      <c r="S604" s="206">
        <v>0</v>
      </c>
      <c r="T604" s="207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08" t="s">
        <v>372</v>
      </c>
      <c r="AT604" s="208" t="s">
        <v>127</v>
      </c>
      <c r="AU604" s="208" t="s">
        <v>83</v>
      </c>
      <c r="AY604" s="18" t="s">
        <v>126</v>
      </c>
      <c r="BE604" s="209">
        <f>IF(N604="základní",J604,0)</f>
        <v>0</v>
      </c>
      <c r="BF604" s="209">
        <f>IF(N604="snížená",J604,0)</f>
        <v>0</v>
      </c>
      <c r="BG604" s="209">
        <f>IF(N604="zákl. přenesená",J604,0)</f>
        <v>0</v>
      </c>
      <c r="BH604" s="209">
        <f>IF(N604="sníž. přenesená",J604,0)</f>
        <v>0</v>
      </c>
      <c r="BI604" s="209">
        <f>IF(N604="nulová",J604,0)</f>
        <v>0</v>
      </c>
      <c r="BJ604" s="18" t="s">
        <v>80</v>
      </c>
      <c r="BK604" s="209">
        <f>ROUND(I604*H604,2)</f>
        <v>0</v>
      </c>
      <c r="BL604" s="18" t="s">
        <v>372</v>
      </c>
      <c r="BM604" s="208" t="s">
        <v>652</v>
      </c>
    </row>
    <row r="605" s="2" customFormat="1">
      <c r="A605" s="39"/>
      <c r="B605" s="40"/>
      <c r="C605" s="41"/>
      <c r="D605" s="210" t="s">
        <v>132</v>
      </c>
      <c r="E605" s="41"/>
      <c r="F605" s="211" t="s">
        <v>653</v>
      </c>
      <c r="G605" s="41"/>
      <c r="H605" s="41"/>
      <c r="I605" s="212"/>
      <c r="J605" s="41"/>
      <c r="K605" s="41"/>
      <c r="L605" s="45"/>
      <c r="M605" s="213"/>
      <c r="N605" s="214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132</v>
      </c>
      <c r="AU605" s="18" t="s">
        <v>83</v>
      </c>
    </row>
    <row r="606" s="2" customFormat="1">
      <c r="A606" s="39"/>
      <c r="B606" s="40"/>
      <c r="C606" s="41"/>
      <c r="D606" s="228" t="s">
        <v>175</v>
      </c>
      <c r="E606" s="41"/>
      <c r="F606" s="229" t="s">
        <v>654</v>
      </c>
      <c r="G606" s="41"/>
      <c r="H606" s="41"/>
      <c r="I606" s="212"/>
      <c r="J606" s="41"/>
      <c r="K606" s="41"/>
      <c r="L606" s="45"/>
      <c r="M606" s="213"/>
      <c r="N606" s="214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175</v>
      </c>
      <c r="AU606" s="18" t="s">
        <v>83</v>
      </c>
    </row>
    <row r="607" s="13" customFormat="1">
      <c r="A607" s="13"/>
      <c r="B607" s="230"/>
      <c r="C607" s="231"/>
      <c r="D607" s="210" t="s">
        <v>212</v>
      </c>
      <c r="E607" s="232" t="s">
        <v>19</v>
      </c>
      <c r="F607" s="233" t="s">
        <v>269</v>
      </c>
      <c r="G607" s="231"/>
      <c r="H607" s="232" t="s">
        <v>19</v>
      </c>
      <c r="I607" s="234"/>
      <c r="J607" s="231"/>
      <c r="K607" s="231"/>
      <c r="L607" s="235"/>
      <c r="M607" s="236"/>
      <c r="N607" s="237"/>
      <c r="O607" s="237"/>
      <c r="P607" s="237"/>
      <c r="Q607" s="237"/>
      <c r="R607" s="237"/>
      <c r="S607" s="237"/>
      <c r="T607" s="23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9" t="s">
        <v>212</v>
      </c>
      <c r="AU607" s="239" t="s">
        <v>83</v>
      </c>
      <c r="AV607" s="13" t="s">
        <v>80</v>
      </c>
      <c r="AW607" s="13" t="s">
        <v>33</v>
      </c>
      <c r="AX607" s="13" t="s">
        <v>72</v>
      </c>
      <c r="AY607" s="239" t="s">
        <v>126</v>
      </c>
    </row>
    <row r="608" s="13" customFormat="1">
      <c r="A608" s="13"/>
      <c r="B608" s="230"/>
      <c r="C608" s="231"/>
      <c r="D608" s="210" t="s">
        <v>212</v>
      </c>
      <c r="E608" s="232" t="s">
        <v>19</v>
      </c>
      <c r="F608" s="233" t="s">
        <v>270</v>
      </c>
      <c r="G608" s="231"/>
      <c r="H608" s="232" t="s">
        <v>19</v>
      </c>
      <c r="I608" s="234"/>
      <c r="J608" s="231"/>
      <c r="K608" s="231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212</v>
      </c>
      <c r="AU608" s="239" t="s">
        <v>83</v>
      </c>
      <c r="AV608" s="13" t="s">
        <v>80</v>
      </c>
      <c r="AW608" s="13" t="s">
        <v>33</v>
      </c>
      <c r="AX608" s="13" t="s">
        <v>72</v>
      </c>
      <c r="AY608" s="239" t="s">
        <v>126</v>
      </c>
    </row>
    <row r="609" s="14" customFormat="1">
      <c r="A609" s="14"/>
      <c r="B609" s="240"/>
      <c r="C609" s="241"/>
      <c r="D609" s="210" t="s">
        <v>212</v>
      </c>
      <c r="E609" s="242" t="s">
        <v>19</v>
      </c>
      <c r="F609" s="243" t="s">
        <v>271</v>
      </c>
      <c r="G609" s="241"/>
      <c r="H609" s="244">
        <v>25.728000000000002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212</v>
      </c>
      <c r="AU609" s="250" t="s">
        <v>83</v>
      </c>
      <c r="AV609" s="14" t="s">
        <v>83</v>
      </c>
      <c r="AW609" s="14" t="s">
        <v>33</v>
      </c>
      <c r="AX609" s="14" t="s">
        <v>72</v>
      </c>
      <c r="AY609" s="250" t="s">
        <v>126</v>
      </c>
    </row>
    <row r="610" s="14" customFormat="1">
      <c r="A610" s="14"/>
      <c r="B610" s="240"/>
      <c r="C610" s="241"/>
      <c r="D610" s="210" t="s">
        <v>212</v>
      </c>
      <c r="E610" s="242" t="s">
        <v>19</v>
      </c>
      <c r="F610" s="243" t="s">
        <v>272</v>
      </c>
      <c r="G610" s="241"/>
      <c r="H610" s="244">
        <v>-3.5350000000000001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212</v>
      </c>
      <c r="AU610" s="250" t="s">
        <v>83</v>
      </c>
      <c r="AV610" s="14" t="s">
        <v>83</v>
      </c>
      <c r="AW610" s="14" t="s">
        <v>33</v>
      </c>
      <c r="AX610" s="14" t="s">
        <v>72</v>
      </c>
      <c r="AY610" s="250" t="s">
        <v>126</v>
      </c>
    </row>
    <row r="611" s="14" customFormat="1">
      <c r="A611" s="14"/>
      <c r="B611" s="240"/>
      <c r="C611" s="241"/>
      <c r="D611" s="210" t="s">
        <v>212</v>
      </c>
      <c r="E611" s="242" t="s">
        <v>19</v>
      </c>
      <c r="F611" s="243" t="s">
        <v>273</v>
      </c>
      <c r="G611" s="241"/>
      <c r="H611" s="244">
        <v>-3.9750000000000001</v>
      </c>
      <c r="I611" s="245"/>
      <c r="J611" s="241"/>
      <c r="K611" s="241"/>
      <c r="L611" s="246"/>
      <c r="M611" s="247"/>
      <c r="N611" s="248"/>
      <c r="O611" s="248"/>
      <c r="P611" s="248"/>
      <c r="Q611" s="248"/>
      <c r="R611" s="248"/>
      <c r="S611" s="248"/>
      <c r="T611" s="249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0" t="s">
        <v>212</v>
      </c>
      <c r="AU611" s="250" t="s">
        <v>83</v>
      </c>
      <c r="AV611" s="14" t="s">
        <v>83</v>
      </c>
      <c r="AW611" s="14" t="s">
        <v>33</v>
      </c>
      <c r="AX611" s="14" t="s">
        <v>72</v>
      </c>
      <c r="AY611" s="250" t="s">
        <v>126</v>
      </c>
    </row>
    <row r="612" s="13" customFormat="1">
      <c r="A612" s="13"/>
      <c r="B612" s="230"/>
      <c r="C612" s="231"/>
      <c r="D612" s="210" t="s">
        <v>212</v>
      </c>
      <c r="E612" s="232" t="s">
        <v>19</v>
      </c>
      <c r="F612" s="233" t="s">
        <v>655</v>
      </c>
      <c r="G612" s="231"/>
      <c r="H612" s="232" t="s">
        <v>19</v>
      </c>
      <c r="I612" s="234"/>
      <c r="J612" s="231"/>
      <c r="K612" s="231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212</v>
      </c>
      <c r="AU612" s="239" t="s">
        <v>83</v>
      </c>
      <c r="AV612" s="13" t="s">
        <v>80</v>
      </c>
      <c r="AW612" s="13" t="s">
        <v>33</v>
      </c>
      <c r="AX612" s="13" t="s">
        <v>72</v>
      </c>
      <c r="AY612" s="239" t="s">
        <v>126</v>
      </c>
    </row>
    <row r="613" s="14" customFormat="1">
      <c r="A613" s="14"/>
      <c r="B613" s="240"/>
      <c r="C613" s="241"/>
      <c r="D613" s="210" t="s">
        <v>212</v>
      </c>
      <c r="E613" s="242" t="s">
        <v>19</v>
      </c>
      <c r="F613" s="243" t="s">
        <v>246</v>
      </c>
      <c r="G613" s="241"/>
      <c r="H613" s="244">
        <v>11.658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212</v>
      </c>
      <c r="AU613" s="250" t="s">
        <v>83</v>
      </c>
      <c r="AV613" s="14" t="s">
        <v>83</v>
      </c>
      <c r="AW613" s="14" t="s">
        <v>33</v>
      </c>
      <c r="AX613" s="14" t="s">
        <v>72</v>
      </c>
      <c r="AY613" s="250" t="s">
        <v>126</v>
      </c>
    </row>
    <row r="614" s="14" customFormat="1">
      <c r="A614" s="14"/>
      <c r="B614" s="240"/>
      <c r="C614" s="241"/>
      <c r="D614" s="210" t="s">
        <v>212</v>
      </c>
      <c r="E614" s="242" t="s">
        <v>19</v>
      </c>
      <c r="F614" s="243" t="s">
        <v>247</v>
      </c>
      <c r="G614" s="241"/>
      <c r="H614" s="244">
        <v>-1.8180000000000001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212</v>
      </c>
      <c r="AU614" s="250" t="s">
        <v>83</v>
      </c>
      <c r="AV614" s="14" t="s">
        <v>83</v>
      </c>
      <c r="AW614" s="14" t="s">
        <v>33</v>
      </c>
      <c r="AX614" s="14" t="s">
        <v>72</v>
      </c>
      <c r="AY614" s="250" t="s">
        <v>126</v>
      </c>
    </row>
    <row r="615" s="14" customFormat="1">
      <c r="A615" s="14"/>
      <c r="B615" s="240"/>
      <c r="C615" s="241"/>
      <c r="D615" s="210" t="s">
        <v>212</v>
      </c>
      <c r="E615" s="242" t="s">
        <v>19</v>
      </c>
      <c r="F615" s="243" t="s">
        <v>656</v>
      </c>
      <c r="G615" s="241"/>
      <c r="H615" s="244">
        <v>7.6699999999999999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212</v>
      </c>
      <c r="AU615" s="250" t="s">
        <v>83</v>
      </c>
      <c r="AV615" s="14" t="s">
        <v>83</v>
      </c>
      <c r="AW615" s="14" t="s">
        <v>33</v>
      </c>
      <c r="AX615" s="14" t="s">
        <v>72</v>
      </c>
      <c r="AY615" s="250" t="s">
        <v>126</v>
      </c>
    </row>
    <row r="616" s="13" customFormat="1">
      <c r="A616" s="13"/>
      <c r="B616" s="230"/>
      <c r="C616" s="231"/>
      <c r="D616" s="210" t="s">
        <v>212</v>
      </c>
      <c r="E616" s="232" t="s">
        <v>19</v>
      </c>
      <c r="F616" s="233" t="s">
        <v>352</v>
      </c>
      <c r="G616" s="231"/>
      <c r="H616" s="232" t="s">
        <v>19</v>
      </c>
      <c r="I616" s="234"/>
      <c r="J616" s="231"/>
      <c r="K616" s="231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212</v>
      </c>
      <c r="AU616" s="239" t="s">
        <v>83</v>
      </c>
      <c r="AV616" s="13" t="s">
        <v>80</v>
      </c>
      <c r="AW616" s="13" t="s">
        <v>33</v>
      </c>
      <c r="AX616" s="13" t="s">
        <v>72</v>
      </c>
      <c r="AY616" s="239" t="s">
        <v>126</v>
      </c>
    </row>
    <row r="617" s="14" customFormat="1">
      <c r="A617" s="14"/>
      <c r="B617" s="240"/>
      <c r="C617" s="241"/>
      <c r="D617" s="210" t="s">
        <v>212</v>
      </c>
      <c r="E617" s="242" t="s">
        <v>19</v>
      </c>
      <c r="F617" s="243" t="s">
        <v>620</v>
      </c>
      <c r="G617" s="241"/>
      <c r="H617" s="244">
        <v>32.494999999999997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212</v>
      </c>
      <c r="AU617" s="250" t="s">
        <v>83</v>
      </c>
      <c r="AV617" s="14" t="s">
        <v>83</v>
      </c>
      <c r="AW617" s="14" t="s">
        <v>33</v>
      </c>
      <c r="AX617" s="14" t="s">
        <v>72</v>
      </c>
      <c r="AY617" s="250" t="s">
        <v>126</v>
      </c>
    </row>
    <row r="618" s="14" customFormat="1">
      <c r="A618" s="14"/>
      <c r="B618" s="240"/>
      <c r="C618" s="241"/>
      <c r="D618" s="210" t="s">
        <v>212</v>
      </c>
      <c r="E618" s="242" t="s">
        <v>19</v>
      </c>
      <c r="F618" s="243" t="s">
        <v>272</v>
      </c>
      <c r="G618" s="241"/>
      <c r="H618" s="244">
        <v>-3.5350000000000001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212</v>
      </c>
      <c r="AU618" s="250" t="s">
        <v>83</v>
      </c>
      <c r="AV618" s="14" t="s">
        <v>83</v>
      </c>
      <c r="AW618" s="14" t="s">
        <v>33</v>
      </c>
      <c r="AX618" s="14" t="s">
        <v>72</v>
      </c>
      <c r="AY618" s="250" t="s">
        <v>126</v>
      </c>
    </row>
    <row r="619" s="14" customFormat="1">
      <c r="A619" s="14"/>
      <c r="B619" s="240"/>
      <c r="C619" s="241"/>
      <c r="D619" s="210" t="s">
        <v>212</v>
      </c>
      <c r="E619" s="242" t="s">
        <v>19</v>
      </c>
      <c r="F619" s="243" t="s">
        <v>276</v>
      </c>
      <c r="G619" s="241"/>
      <c r="H619" s="244">
        <v>-3.294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212</v>
      </c>
      <c r="AU619" s="250" t="s">
        <v>83</v>
      </c>
      <c r="AV619" s="14" t="s">
        <v>83</v>
      </c>
      <c r="AW619" s="14" t="s">
        <v>33</v>
      </c>
      <c r="AX619" s="14" t="s">
        <v>72</v>
      </c>
      <c r="AY619" s="250" t="s">
        <v>126</v>
      </c>
    </row>
    <row r="620" s="14" customFormat="1">
      <c r="A620" s="14"/>
      <c r="B620" s="240"/>
      <c r="C620" s="241"/>
      <c r="D620" s="210" t="s">
        <v>212</v>
      </c>
      <c r="E620" s="242" t="s">
        <v>19</v>
      </c>
      <c r="F620" s="243" t="s">
        <v>621</v>
      </c>
      <c r="G620" s="241"/>
      <c r="H620" s="244">
        <v>-2.3380000000000001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212</v>
      </c>
      <c r="AU620" s="250" t="s">
        <v>83</v>
      </c>
      <c r="AV620" s="14" t="s">
        <v>83</v>
      </c>
      <c r="AW620" s="14" t="s">
        <v>33</v>
      </c>
      <c r="AX620" s="14" t="s">
        <v>72</v>
      </c>
      <c r="AY620" s="250" t="s">
        <v>126</v>
      </c>
    </row>
    <row r="621" s="14" customFormat="1">
      <c r="A621" s="14"/>
      <c r="B621" s="240"/>
      <c r="C621" s="241"/>
      <c r="D621" s="210" t="s">
        <v>212</v>
      </c>
      <c r="E621" s="242" t="s">
        <v>19</v>
      </c>
      <c r="F621" s="243" t="s">
        <v>622</v>
      </c>
      <c r="G621" s="241"/>
      <c r="H621" s="244">
        <v>1.605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212</v>
      </c>
      <c r="AU621" s="250" t="s">
        <v>83</v>
      </c>
      <c r="AV621" s="14" t="s">
        <v>83</v>
      </c>
      <c r="AW621" s="14" t="s">
        <v>33</v>
      </c>
      <c r="AX621" s="14" t="s">
        <v>72</v>
      </c>
      <c r="AY621" s="250" t="s">
        <v>126</v>
      </c>
    </row>
    <row r="622" s="13" customFormat="1">
      <c r="A622" s="13"/>
      <c r="B622" s="230"/>
      <c r="C622" s="231"/>
      <c r="D622" s="210" t="s">
        <v>212</v>
      </c>
      <c r="E622" s="232" t="s">
        <v>19</v>
      </c>
      <c r="F622" s="233" t="s">
        <v>274</v>
      </c>
      <c r="G622" s="231"/>
      <c r="H622" s="232" t="s">
        <v>19</v>
      </c>
      <c r="I622" s="234"/>
      <c r="J622" s="231"/>
      <c r="K622" s="231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212</v>
      </c>
      <c r="AU622" s="239" t="s">
        <v>83</v>
      </c>
      <c r="AV622" s="13" t="s">
        <v>80</v>
      </c>
      <c r="AW622" s="13" t="s">
        <v>33</v>
      </c>
      <c r="AX622" s="13" t="s">
        <v>72</v>
      </c>
      <c r="AY622" s="239" t="s">
        <v>126</v>
      </c>
    </row>
    <row r="623" s="13" customFormat="1">
      <c r="A623" s="13"/>
      <c r="B623" s="230"/>
      <c r="C623" s="231"/>
      <c r="D623" s="210" t="s">
        <v>212</v>
      </c>
      <c r="E623" s="232" t="s">
        <v>19</v>
      </c>
      <c r="F623" s="233" t="s">
        <v>270</v>
      </c>
      <c r="G623" s="231"/>
      <c r="H623" s="232" t="s">
        <v>19</v>
      </c>
      <c r="I623" s="234"/>
      <c r="J623" s="231"/>
      <c r="K623" s="231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212</v>
      </c>
      <c r="AU623" s="239" t="s">
        <v>83</v>
      </c>
      <c r="AV623" s="13" t="s">
        <v>80</v>
      </c>
      <c r="AW623" s="13" t="s">
        <v>33</v>
      </c>
      <c r="AX623" s="13" t="s">
        <v>72</v>
      </c>
      <c r="AY623" s="239" t="s">
        <v>126</v>
      </c>
    </row>
    <row r="624" s="14" customFormat="1">
      <c r="A624" s="14"/>
      <c r="B624" s="240"/>
      <c r="C624" s="241"/>
      <c r="D624" s="210" t="s">
        <v>212</v>
      </c>
      <c r="E624" s="242" t="s">
        <v>19</v>
      </c>
      <c r="F624" s="243" t="s">
        <v>275</v>
      </c>
      <c r="G624" s="241"/>
      <c r="H624" s="244">
        <v>62.310000000000002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212</v>
      </c>
      <c r="AU624" s="250" t="s">
        <v>83</v>
      </c>
      <c r="AV624" s="14" t="s">
        <v>83</v>
      </c>
      <c r="AW624" s="14" t="s">
        <v>33</v>
      </c>
      <c r="AX624" s="14" t="s">
        <v>72</v>
      </c>
      <c r="AY624" s="250" t="s">
        <v>126</v>
      </c>
    </row>
    <row r="625" s="14" customFormat="1">
      <c r="A625" s="14"/>
      <c r="B625" s="240"/>
      <c r="C625" s="241"/>
      <c r="D625" s="210" t="s">
        <v>212</v>
      </c>
      <c r="E625" s="242" t="s">
        <v>19</v>
      </c>
      <c r="F625" s="243" t="s">
        <v>276</v>
      </c>
      <c r="G625" s="241"/>
      <c r="H625" s="244">
        <v>-3.294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212</v>
      </c>
      <c r="AU625" s="250" t="s">
        <v>83</v>
      </c>
      <c r="AV625" s="14" t="s">
        <v>83</v>
      </c>
      <c r="AW625" s="14" t="s">
        <v>33</v>
      </c>
      <c r="AX625" s="14" t="s">
        <v>72</v>
      </c>
      <c r="AY625" s="250" t="s">
        <v>126</v>
      </c>
    </row>
    <row r="626" s="14" customFormat="1">
      <c r="A626" s="14"/>
      <c r="B626" s="240"/>
      <c r="C626" s="241"/>
      <c r="D626" s="210" t="s">
        <v>212</v>
      </c>
      <c r="E626" s="242" t="s">
        <v>19</v>
      </c>
      <c r="F626" s="243" t="s">
        <v>277</v>
      </c>
      <c r="G626" s="241"/>
      <c r="H626" s="244">
        <v>2.6099999999999999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212</v>
      </c>
      <c r="AU626" s="250" t="s">
        <v>83</v>
      </c>
      <c r="AV626" s="14" t="s">
        <v>83</v>
      </c>
      <c r="AW626" s="14" t="s">
        <v>33</v>
      </c>
      <c r="AX626" s="14" t="s">
        <v>72</v>
      </c>
      <c r="AY626" s="250" t="s">
        <v>126</v>
      </c>
    </row>
    <row r="627" s="14" customFormat="1">
      <c r="A627" s="14"/>
      <c r="B627" s="240"/>
      <c r="C627" s="241"/>
      <c r="D627" s="210" t="s">
        <v>212</v>
      </c>
      <c r="E627" s="242" t="s">
        <v>19</v>
      </c>
      <c r="F627" s="243" t="s">
        <v>247</v>
      </c>
      <c r="G627" s="241"/>
      <c r="H627" s="244">
        <v>-1.8180000000000001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212</v>
      </c>
      <c r="AU627" s="250" t="s">
        <v>83</v>
      </c>
      <c r="AV627" s="14" t="s">
        <v>83</v>
      </c>
      <c r="AW627" s="14" t="s">
        <v>33</v>
      </c>
      <c r="AX627" s="14" t="s">
        <v>72</v>
      </c>
      <c r="AY627" s="250" t="s">
        <v>126</v>
      </c>
    </row>
    <row r="628" s="14" customFormat="1">
      <c r="A628" s="14"/>
      <c r="B628" s="240"/>
      <c r="C628" s="241"/>
      <c r="D628" s="210" t="s">
        <v>212</v>
      </c>
      <c r="E628" s="242" t="s">
        <v>19</v>
      </c>
      <c r="F628" s="243" t="s">
        <v>278</v>
      </c>
      <c r="G628" s="241"/>
      <c r="H628" s="244">
        <v>-2.02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212</v>
      </c>
      <c r="AU628" s="250" t="s">
        <v>83</v>
      </c>
      <c r="AV628" s="14" t="s">
        <v>83</v>
      </c>
      <c r="AW628" s="14" t="s">
        <v>33</v>
      </c>
      <c r="AX628" s="14" t="s">
        <v>72</v>
      </c>
      <c r="AY628" s="250" t="s">
        <v>126</v>
      </c>
    </row>
    <row r="629" s="14" customFormat="1">
      <c r="A629" s="14"/>
      <c r="B629" s="240"/>
      <c r="C629" s="241"/>
      <c r="D629" s="210" t="s">
        <v>212</v>
      </c>
      <c r="E629" s="242" t="s">
        <v>19</v>
      </c>
      <c r="F629" s="243" t="s">
        <v>279</v>
      </c>
      <c r="G629" s="241"/>
      <c r="H629" s="244">
        <v>-5.0330000000000004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212</v>
      </c>
      <c r="AU629" s="250" t="s">
        <v>83</v>
      </c>
      <c r="AV629" s="14" t="s">
        <v>83</v>
      </c>
      <c r="AW629" s="14" t="s">
        <v>33</v>
      </c>
      <c r="AX629" s="14" t="s">
        <v>72</v>
      </c>
      <c r="AY629" s="250" t="s">
        <v>126</v>
      </c>
    </row>
    <row r="630" s="14" customFormat="1">
      <c r="A630" s="14"/>
      <c r="B630" s="240"/>
      <c r="C630" s="241"/>
      <c r="D630" s="210" t="s">
        <v>212</v>
      </c>
      <c r="E630" s="242" t="s">
        <v>19</v>
      </c>
      <c r="F630" s="243" t="s">
        <v>657</v>
      </c>
      <c r="G630" s="241"/>
      <c r="H630" s="244">
        <v>27.66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212</v>
      </c>
      <c r="AU630" s="250" t="s">
        <v>83</v>
      </c>
      <c r="AV630" s="14" t="s">
        <v>83</v>
      </c>
      <c r="AW630" s="14" t="s">
        <v>33</v>
      </c>
      <c r="AX630" s="14" t="s">
        <v>72</v>
      </c>
      <c r="AY630" s="250" t="s">
        <v>126</v>
      </c>
    </row>
    <row r="631" s="13" customFormat="1">
      <c r="A631" s="13"/>
      <c r="B631" s="230"/>
      <c r="C631" s="231"/>
      <c r="D631" s="210" t="s">
        <v>212</v>
      </c>
      <c r="E631" s="232" t="s">
        <v>19</v>
      </c>
      <c r="F631" s="233" t="s">
        <v>280</v>
      </c>
      <c r="G631" s="231"/>
      <c r="H631" s="232" t="s">
        <v>19</v>
      </c>
      <c r="I631" s="234"/>
      <c r="J631" s="231"/>
      <c r="K631" s="231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212</v>
      </c>
      <c r="AU631" s="239" t="s">
        <v>83</v>
      </c>
      <c r="AV631" s="13" t="s">
        <v>80</v>
      </c>
      <c r="AW631" s="13" t="s">
        <v>33</v>
      </c>
      <c r="AX631" s="13" t="s">
        <v>72</v>
      </c>
      <c r="AY631" s="239" t="s">
        <v>126</v>
      </c>
    </row>
    <row r="632" s="13" customFormat="1">
      <c r="A632" s="13"/>
      <c r="B632" s="230"/>
      <c r="C632" s="231"/>
      <c r="D632" s="210" t="s">
        <v>212</v>
      </c>
      <c r="E632" s="232" t="s">
        <v>19</v>
      </c>
      <c r="F632" s="233" t="s">
        <v>270</v>
      </c>
      <c r="G632" s="231"/>
      <c r="H632" s="232" t="s">
        <v>19</v>
      </c>
      <c r="I632" s="234"/>
      <c r="J632" s="231"/>
      <c r="K632" s="231"/>
      <c r="L632" s="235"/>
      <c r="M632" s="236"/>
      <c r="N632" s="237"/>
      <c r="O632" s="237"/>
      <c r="P632" s="237"/>
      <c r="Q632" s="237"/>
      <c r="R632" s="237"/>
      <c r="S632" s="237"/>
      <c r="T632" s="238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9" t="s">
        <v>212</v>
      </c>
      <c r="AU632" s="239" t="s">
        <v>83</v>
      </c>
      <c r="AV632" s="13" t="s">
        <v>80</v>
      </c>
      <c r="AW632" s="13" t="s">
        <v>33</v>
      </c>
      <c r="AX632" s="13" t="s">
        <v>72</v>
      </c>
      <c r="AY632" s="239" t="s">
        <v>126</v>
      </c>
    </row>
    <row r="633" s="14" customFormat="1">
      <c r="A633" s="14"/>
      <c r="B633" s="240"/>
      <c r="C633" s="241"/>
      <c r="D633" s="210" t="s">
        <v>212</v>
      </c>
      <c r="E633" s="242" t="s">
        <v>19</v>
      </c>
      <c r="F633" s="243" t="s">
        <v>281</v>
      </c>
      <c r="G633" s="241"/>
      <c r="H633" s="244">
        <v>34.773000000000003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0" t="s">
        <v>212</v>
      </c>
      <c r="AU633" s="250" t="s">
        <v>83</v>
      </c>
      <c r="AV633" s="14" t="s">
        <v>83</v>
      </c>
      <c r="AW633" s="14" t="s">
        <v>33</v>
      </c>
      <c r="AX633" s="14" t="s">
        <v>72</v>
      </c>
      <c r="AY633" s="250" t="s">
        <v>126</v>
      </c>
    </row>
    <row r="634" s="14" customFormat="1">
      <c r="A634" s="14"/>
      <c r="B634" s="240"/>
      <c r="C634" s="241"/>
      <c r="D634" s="210" t="s">
        <v>212</v>
      </c>
      <c r="E634" s="242" t="s">
        <v>19</v>
      </c>
      <c r="F634" s="243" t="s">
        <v>282</v>
      </c>
      <c r="G634" s="241"/>
      <c r="H634" s="244">
        <v>-4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212</v>
      </c>
      <c r="AU634" s="250" t="s">
        <v>83</v>
      </c>
      <c r="AV634" s="14" t="s">
        <v>83</v>
      </c>
      <c r="AW634" s="14" t="s">
        <v>33</v>
      </c>
      <c r="AX634" s="14" t="s">
        <v>72</v>
      </c>
      <c r="AY634" s="250" t="s">
        <v>126</v>
      </c>
    </row>
    <row r="635" s="14" customFormat="1">
      <c r="A635" s="14"/>
      <c r="B635" s="240"/>
      <c r="C635" s="241"/>
      <c r="D635" s="210" t="s">
        <v>212</v>
      </c>
      <c r="E635" s="242" t="s">
        <v>19</v>
      </c>
      <c r="F635" s="243" t="s">
        <v>283</v>
      </c>
      <c r="G635" s="241"/>
      <c r="H635" s="244">
        <v>5.0999999999999996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212</v>
      </c>
      <c r="AU635" s="250" t="s">
        <v>83</v>
      </c>
      <c r="AV635" s="14" t="s">
        <v>83</v>
      </c>
      <c r="AW635" s="14" t="s">
        <v>33</v>
      </c>
      <c r="AX635" s="14" t="s">
        <v>72</v>
      </c>
      <c r="AY635" s="250" t="s">
        <v>126</v>
      </c>
    </row>
    <row r="636" s="14" customFormat="1">
      <c r="A636" s="14"/>
      <c r="B636" s="240"/>
      <c r="C636" s="241"/>
      <c r="D636" s="210" t="s">
        <v>212</v>
      </c>
      <c r="E636" s="242" t="s">
        <v>19</v>
      </c>
      <c r="F636" s="243" t="s">
        <v>284</v>
      </c>
      <c r="G636" s="241"/>
      <c r="H636" s="244">
        <v>-2.25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212</v>
      </c>
      <c r="AU636" s="250" t="s">
        <v>83</v>
      </c>
      <c r="AV636" s="14" t="s">
        <v>83</v>
      </c>
      <c r="AW636" s="14" t="s">
        <v>33</v>
      </c>
      <c r="AX636" s="14" t="s">
        <v>72</v>
      </c>
      <c r="AY636" s="250" t="s">
        <v>126</v>
      </c>
    </row>
    <row r="637" s="14" customFormat="1">
      <c r="A637" s="14"/>
      <c r="B637" s="240"/>
      <c r="C637" s="241"/>
      <c r="D637" s="210" t="s">
        <v>212</v>
      </c>
      <c r="E637" s="242" t="s">
        <v>19</v>
      </c>
      <c r="F637" s="243" t="s">
        <v>285</v>
      </c>
      <c r="G637" s="241"/>
      <c r="H637" s="244">
        <v>1.26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212</v>
      </c>
      <c r="AU637" s="250" t="s">
        <v>83</v>
      </c>
      <c r="AV637" s="14" t="s">
        <v>83</v>
      </c>
      <c r="AW637" s="14" t="s">
        <v>33</v>
      </c>
      <c r="AX637" s="14" t="s">
        <v>72</v>
      </c>
      <c r="AY637" s="250" t="s">
        <v>126</v>
      </c>
    </row>
    <row r="638" s="13" customFormat="1">
      <c r="A638" s="13"/>
      <c r="B638" s="230"/>
      <c r="C638" s="231"/>
      <c r="D638" s="210" t="s">
        <v>212</v>
      </c>
      <c r="E638" s="232" t="s">
        <v>19</v>
      </c>
      <c r="F638" s="233" t="s">
        <v>655</v>
      </c>
      <c r="G638" s="231"/>
      <c r="H638" s="232" t="s">
        <v>19</v>
      </c>
      <c r="I638" s="234"/>
      <c r="J638" s="231"/>
      <c r="K638" s="231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212</v>
      </c>
      <c r="AU638" s="239" t="s">
        <v>83</v>
      </c>
      <c r="AV638" s="13" t="s">
        <v>80</v>
      </c>
      <c r="AW638" s="13" t="s">
        <v>33</v>
      </c>
      <c r="AX638" s="13" t="s">
        <v>72</v>
      </c>
      <c r="AY638" s="239" t="s">
        <v>126</v>
      </c>
    </row>
    <row r="639" s="14" customFormat="1">
      <c r="A639" s="14"/>
      <c r="B639" s="240"/>
      <c r="C639" s="241"/>
      <c r="D639" s="210" t="s">
        <v>212</v>
      </c>
      <c r="E639" s="242" t="s">
        <v>19</v>
      </c>
      <c r="F639" s="243" t="s">
        <v>246</v>
      </c>
      <c r="G639" s="241"/>
      <c r="H639" s="244">
        <v>11.658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212</v>
      </c>
      <c r="AU639" s="250" t="s">
        <v>83</v>
      </c>
      <c r="AV639" s="14" t="s">
        <v>83</v>
      </c>
      <c r="AW639" s="14" t="s">
        <v>33</v>
      </c>
      <c r="AX639" s="14" t="s">
        <v>72</v>
      </c>
      <c r="AY639" s="250" t="s">
        <v>126</v>
      </c>
    </row>
    <row r="640" s="14" customFormat="1">
      <c r="A640" s="14"/>
      <c r="B640" s="240"/>
      <c r="C640" s="241"/>
      <c r="D640" s="210" t="s">
        <v>212</v>
      </c>
      <c r="E640" s="242" t="s">
        <v>19</v>
      </c>
      <c r="F640" s="243" t="s">
        <v>247</v>
      </c>
      <c r="G640" s="241"/>
      <c r="H640" s="244">
        <v>-1.8180000000000001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212</v>
      </c>
      <c r="AU640" s="250" t="s">
        <v>83</v>
      </c>
      <c r="AV640" s="14" t="s">
        <v>83</v>
      </c>
      <c r="AW640" s="14" t="s">
        <v>33</v>
      </c>
      <c r="AX640" s="14" t="s">
        <v>72</v>
      </c>
      <c r="AY640" s="250" t="s">
        <v>126</v>
      </c>
    </row>
    <row r="641" s="14" customFormat="1">
      <c r="A641" s="14"/>
      <c r="B641" s="240"/>
      <c r="C641" s="241"/>
      <c r="D641" s="210" t="s">
        <v>212</v>
      </c>
      <c r="E641" s="242" t="s">
        <v>19</v>
      </c>
      <c r="F641" s="243" t="s">
        <v>658</v>
      </c>
      <c r="G641" s="241"/>
      <c r="H641" s="244">
        <v>12.27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212</v>
      </c>
      <c r="AU641" s="250" t="s">
        <v>83</v>
      </c>
      <c r="AV641" s="14" t="s">
        <v>83</v>
      </c>
      <c r="AW641" s="14" t="s">
        <v>33</v>
      </c>
      <c r="AX641" s="14" t="s">
        <v>72</v>
      </c>
      <c r="AY641" s="250" t="s">
        <v>126</v>
      </c>
    </row>
    <row r="642" s="13" customFormat="1">
      <c r="A642" s="13"/>
      <c r="B642" s="230"/>
      <c r="C642" s="231"/>
      <c r="D642" s="210" t="s">
        <v>212</v>
      </c>
      <c r="E642" s="232" t="s">
        <v>19</v>
      </c>
      <c r="F642" s="233" t="s">
        <v>286</v>
      </c>
      <c r="G642" s="231"/>
      <c r="H642" s="232" t="s">
        <v>19</v>
      </c>
      <c r="I642" s="234"/>
      <c r="J642" s="231"/>
      <c r="K642" s="231"/>
      <c r="L642" s="235"/>
      <c r="M642" s="236"/>
      <c r="N642" s="237"/>
      <c r="O642" s="237"/>
      <c r="P642" s="237"/>
      <c r="Q642" s="237"/>
      <c r="R642" s="237"/>
      <c r="S642" s="237"/>
      <c r="T642" s="23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9" t="s">
        <v>212</v>
      </c>
      <c r="AU642" s="239" t="s">
        <v>83</v>
      </c>
      <c r="AV642" s="13" t="s">
        <v>80</v>
      </c>
      <c r="AW642" s="13" t="s">
        <v>33</v>
      </c>
      <c r="AX642" s="13" t="s">
        <v>72</v>
      </c>
      <c r="AY642" s="239" t="s">
        <v>126</v>
      </c>
    </row>
    <row r="643" s="13" customFormat="1">
      <c r="A643" s="13"/>
      <c r="B643" s="230"/>
      <c r="C643" s="231"/>
      <c r="D643" s="210" t="s">
        <v>212</v>
      </c>
      <c r="E643" s="232" t="s">
        <v>19</v>
      </c>
      <c r="F643" s="233" t="s">
        <v>270</v>
      </c>
      <c r="G643" s="231"/>
      <c r="H643" s="232" t="s">
        <v>19</v>
      </c>
      <c r="I643" s="234"/>
      <c r="J643" s="231"/>
      <c r="K643" s="231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212</v>
      </c>
      <c r="AU643" s="239" t="s">
        <v>83</v>
      </c>
      <c r="AV643" s="13" t="s">
        <v>80</v>
      </c>
      <c r="AW643" s="13" t="s">
        <v>33</v>
      </c>
      <c r="AX643" s="13" t="s">
        <v>72</v>
      </c>
      <c r="AY643" s="239" t="s">
        <v>126</v>
      </c>
    </row>
    <row r="644" s="14" customFormat="1">
      <c r="A644" s="14"/>
      <c r="B644" s="240"/>
      <c r="C644" s="241"/>
      <c r="D644" s="210" t="s">
        <v>212</v>
      </c>
      <c r="E644" s="242" t="s">
        <v>19</v>
      </c>
      <c r="F644" s="243" t="s">
        <v>287</v>
      </c>
      <c r="G644" s="241"/>
      <c r="H644" s="244">
        <v>63.314999999999998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212</v>
      </c>
      <c r="AU644" s="250" t="s">
        <v>83</v>
      </c>
      <c r="AV644" s="14" t="s">
        <v>83</v>
      </c>
      <c r="AW644" s="14" t="s">
        <v>33</v>
      </c>
      <c r="AX644" s="14" t="s">
        <v>72</v>
      </c>
      <c r="AY644" s="250" t="s">
        <v>126</v>
      </c>
    </row>
    <row r="645" s="14" customFormat="1">
      <c r="A645" s="14"/>
      <c r="B645" s="240"/>
      <c r="C645" s="241"/>
      <c r="D645" s="210" t="s">
        <v>212</v>
      </c>
      <c r="E645" s="242" t="s">
        <v>19</v>
      </c>
      <c r="F645" s="243" t="s">
        <v>282</v>
      </c>
      <c r="G645" s="241"/>
      <c r="H645" s="244">
        <v>-4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212</v>
      </c>
      <c r="AU645" s="250" t="s">
        <v>83</v>
      </c>
      <c r="AV645" s="14" t="s">
        <v>83</v>
      </c>
      <c r="AW645" s="14" t="s">
        <v>33</v>
      </c>
      <c r="AX645" s="14" t="s">
        <v>72</v>
      </c>
      <c r="AY645" s="250" t="s">
        <v>126</v>
      </c>
    </row>
    <row r="646" s="14" customFormat="1">
      <c r="A646" s="14"/>
      <c r="B646" s="240"/>
      <c r="C646" s="241"/>
      <c r="D646" s="210" t="s">
        <v>212</v>
      </c>
      <c r="E646" s="242" t="s">
        <v>19</v>
      </c>
      <c r="F646" s="243" t="s">
        <v>288</v>
      </c>
      <c r="G646" s="241"/>
      <c r="H646" s="244">
        <v>-1.6160000000000001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212</v>
      </c>
      <c r="AU646" s="250" t="s">
        <v>83</v>
      </c>
      <c r="AV646" s="14" t="s">
        <v>83</v>
      </c>
      <c r="AW646" s="14" t="s">
        <v>33</v>
      </c>
      <c r="AX646" s="14" t="s">
        <v>72</v>
      </c>
      <c r="AY646" s="250" t="s">
        <v>126</v>
      </c>
    </row>
    <row r="647" s="14" customFormat="1">
      <c r="A647" s="14"/>
      <c r="B647" s="240"/>
      <c r="C647" s="241"/>
      <c r="D647" s="210" t="s">
        <v>212</v>
      </c>
      <c r="E647" s="242" t="s">
        <v>19</v>
      </c>
      <c r="F647" s="243" t="s">
        <v>284</v>
      </c>
      <c r="G647" s="241"/>
      <c r="H647" s="244">
        <v>-2.25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212</v>
      </c>
      <c r="AU647" s="250" t="s">
        <v>83</v>
      </c>
      <c r="AV647" s="14" t="s">
        <v>83</v>
      </c>
      <c r="AW647" s="14" t="s">
        <v>33</v>
      </c>
      <c r="AX647" s="14" t="s">
        <v>72</v>
      </c>
      <c r="AY647" s="250" t="s">
        <v>126</v>
      </c>
    </row>
    <row r="648" s="14" customFormat="1">
      <c r="A648" s="14"/>
      <c r="B648" s="240"/>
      <c r="C648" s="241"/>
      <c r="D648" s="210" t="s">
        <v>212</v>
      </c>
      <c r="E648" s="242" t="s">
        <v>19</v>
      </c>
      <c r="F648" s="243" t="s">
        <v>285</v>
      </c>
      <c r="G648" s="241"/>
      <c r="H648" s="244">
        <v>1.26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212</v>
      </c>
      <c r="AU648" s="250" t="s">
        <v>83</v>
      </c>
      <c r="AV648" s="14" t="s">
        <v>83</v>
      </c>
      <c r="AW648" s="14" t="s">
        <v>33</v>
      </c>
      <c r="AX648" s="14" t="s">
        <v>72</v>
      </c>
      <c r="AY648" s="250" t="s">
        <v>126</v>
      </c>
    </row>
    <row r="649" s="14" customFormat="1">
      <c r="A649" s="14"/>
      <c r="B649" s="240"/>
      <c r="C649" s="241"/>
      <c r="D649" s="210" t="s">
        <v>212</v>
      </c>
      <c r="E649" s="242" t="s">
        <v>19</v>
      </c>
      <c r="F649" s="243" t="s">
        <v>289</v>
      </c>
      <c r="G649" s="241"/>
      <c r="H649" s="244">
        <v>-1.5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212</v>
      </c>
      <c r="AU649" s="250" t="s">
        <v>83</v>
      </c>
      <c r="AV649" s="14" t="s">
        <v>83</v>
      </c>
      <c r="AW649" s="14" t="s">
        <v>33</v>
      </c>
      <c r="AX649" s="14" t="s">
        <v>72</v>
      </c>
      <c r="AY649" s="250" t="s">
        <v>126</v>
      </c>
    </row>
    <row r="650" s="14" customFormat="1">
      <c r="A650" s="14"/>
      <c r="B650" s="240"/>
      <c r="C650" s="241"/>
      <c r="D650" s="210" t="s">
        <v>212</v>
      </c>
      <c r="E650" s="242" t="s">
        <v>19</v>
      </c>
      <c r="F650" s="243" t="s">
        <v>290</v>
      </c>
      <c r="G650" s="241"/>
      <c r="H650" s="244">
        <v>1.1200000000000001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212</v>
      </c>
      <c r="AU650" s="250" t="s">
        <v>83</v>
      </c>
      <c r="AV650" s="14" t="s">
        <v>83</v>
      </c>
      <c r="AW650" s="14" t="s">
        <v>33</v>
      </c>
      <c r="AX650" s="14" t="s">
        <v>72</v>
      </c>
      <c r="AY650" s="250" t="s">
        <v>126</v>
      </c>
    </row>
    <row r="651" s="14" customFormat="1">
      <c r="A651" s="14"/>
      <c r="B651" s="240"/>
      <c r="C651" s="241"/>
      <c r="D651" s="210" t="s">
        <v>212</v>
      </c>
      <c r="E651" s="242" t="s">
        <v>19</v>
      </c>
      <c r="F651" s="243" t="s">
        <v>659</v>
      </c>
      <c r="G651" s="241"/>
      <c r="H651" s="244">
        <v>19.510000000000002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212</v>
      </c>
      <c r="AU651" s="250" t="s">
        <v>83</v>
      </c>
      <c r="AV651" s="14" t="s">
        <v>83</v>
      </c>
      <c r="AW651" s="14" t="s">
        <v>33</v>
      </c>
      <c r="AX651" s="14" t="s">
        <v>72</v>
      </c>
      <c r="AY651" s="250" t="s">
        <v>126</v>
      </c>
    </row>
    <row r="652" s="13" customFormat="1">
      <c r="A652" s="13"/>
      <c r="B652" s="230"/>
      <c r="C652" s="231"/>
      <c r="D652" s="210" t="s">
        <v>212</v>
      </c>
      <c r="E652" s="232" t="s">
        <v>19</v>
      </c>
      <c r="F652" s="233" t="s">
        <v>291</v>
      </c>
      <c r="G652" s="231"/>
      <c r="H652" s="232" t="s">
        <v>19</v>
      </c>
      <c r="I652" s="234"/>
      <c r="J652" s="231"/>
      <c r="K652" s="231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212</v>
      </c>
      <c r="AU652" s="239" t="s">
        <v>83</v>
      </c>
      <c r="AV652" s="13" t="s">
        <v>80</v>
      </c>
      <c r="AW652" s="13" t="s">
        <v>33</v>
      </c>
      <c r="AX652" s="13" t="s">
        <v>72</v>
      </c>
      <c r="AY652" s="239" t="s">
        <v>126</v>
      </c>
    </row>
    <row r="653" s="13" customFormat="1">
      <c r="A653" s="13"/>
      <c r="B653" s="230"/>
      <c r="C653" s="231"/>
      <c r="D653" s="210" t="s">
        <v>212</v>
      </c>
      <c r="E653" s="232" t="s">
        <v>19</v>
      </c>
      <c r="F653" s="233" t="s">
        <v>270</v>
      </c>
      <c r="G653" s="231"/>
      <c r="H653" s="232" t="s">
        <v>19</v>
      </c>
      <c r="I653" s="234"/>
      <c r="J653" s="231"/>
      <c r="K653" s="231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212</v>
      </c>
      <c r="AU653" s="239" t="s">
        <v>83</v>
      </c>
      <c r="AV653" s="13" t="s">
        <v>80</v>
      </c>
      <c r="AW653" s="13" t="s">
        <v>33</v>
      </c>
      <c r="AX653" s="13" t="s">
        <v>72</v>
      </c>
      <c r="AY653" s="239" t="s">
        <v>126</v>
      </c>
    </row>
    <row r="654" s="14" customFormat="1">
      <c r="A654" s="14"/>
      <c r="B654" s="240"/>
      <c r="C654" s="241"/>
      <c r="D654" s="210" t="s">
        <v>212</v>
      </c>
      <c r="E654" s="242" t="s">
        <v>19</v>
      </c>
      <c r="F654" s="243" t="s">
        <v>292</v>
      </c>
      <c r="G654" s="241"/>
      <c r="H654" s="244">
        <v>16.75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212</v>
      </c>
      <c r="AU654" s="250" t="s">
        <v>83</v>
      </c>
      <c r="AV654" s="14" t="s">
        <v>83</v>
      </c>
      <c r="AW654" s="14" t="s">
        <v>33</v>
      </c>
      <c r="AX654" s="14" t="s">
        <v>72</v>
      </c>
      <c r="AY654" s="250" t="s">
        <v>126</v>
      </c>
    </row>
    <row r="655" s="14" customFormat="1">
      <c r="A655" s="14"/>
      <c r="B655" s="240"/>
      <c r="C655" s="241"/>
      <c r="D655" s="210" t="s">
        <v>212</v>
      </c>
      <c r="E655" s="242" t="s">
        <v>19</v>
      </c>
      <c r="F655" s="243" t="s">
        <v>293</v>
      </c>
      <c r="G655" s="241"/>
      <c r="H655" s="244">
        <v>-3.2320000000000002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212</v>
      </c>
      <c r="AU655" s="250" t="s">
        <v>83</v>
      </c>
      <c r="AV655" s="14" t="s">
        <v>83</v>
      </c>
      <c r="AW655" s="14" t="s">
        <v>33</v>
      </c>
      <c r="AX655" s="14" t="s">
        <v>72</v>
      </c>
      <c r="AY655" s="250" t="s">
        <v>126</v>
      </c>
    </row>
    <row r="656" s="14" customFormat="1">
      <c r="A656" s="14"/>
      <c r="B656" s="240"/>
      <c r="C656" s="241"/>
      <c r="D656" s="210" t="s">
        <v>212</v>
      </c>
      <c r="E656" s="242" t="s">
        <v>19</v>
      </c>
      <c r="F656" s="243" t="s">
        <v>294</v>
      </c>
      <c r="G656" s="241"/>
      <c r="H656" s="244">
        <v>-1.98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212</v>
      </c>
      <c r="AU656" s="250" t="s">
        <v>83</v>
      </c>
      <c r="AV656" s="14" t="s">
        <v>83</v>
      </c>
      <c r="AW656" s="14" t="s">
        <v>33</v>
      </c>
      <c r="AX656" s="14" t="s">
        <v>72</v>
      </c>
      <c r="AY656" s="250" t="s">
        <v>126</v>
      </c>
    </row>
    <row r="657" s="14" customFormat="1">
      <c r="A657" s="14"/>
      <c r="B657" s="240"/>
      <c r="C657" s="241"/>
      <c r="D657" s="210" t="s">
        <v>212</v>
      </c>
      <c r="E657" s="242" t="s">
        <v>19</v>
      </c>
      <c r="F657" s="243" t="s">
        <v>295</v>
      </c>
      <c r="G657" s="241"/>
      <c r="H657" s="244">
        <v>-5.4000000000000004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212</v>
      </c>
      <c r="AU657" s="250" t="s">
        <v>83</v>
      </c>
      <c r="AV657" s="14" t="s">
        <v>83</v>
      </c>
      <c r="AW657" s="14" t="s">
        <v>33</v>
      </c>
      <c r="AX657" s="14" t="s">
        <v>72</v>
      </c>
      <c r="AY657" s="250" t="s">
        <v>126</v>
      </c>
    </row>
    <row r="658" s="14" customFormat="1">
      <c r="A658" s="14"/>
      <c r="B658" s="240"/>
      <c r="C658" s="241"/>
      <c r="D658" s="210" t="s">
        <v>212</v>
      </c>
      <c r="E658" s="242" t="s">
        <v>19</v>
      </c>
      <c r="F658" s="243" t="s">
        <v>660</v>
      </c>
      <c r="G658" s="241"/>
      <c r="H658" s="244">
        <v>1.5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212</v>
      </c>
      <c r="AU658" s="250" t="s">
        <v>83</v>
      </c>
      <c r="AV658" s="14" t="s">
        <v>83</v>
      </c>
      <c r="AW658" s="14" t="s">
        <v>33</v>
      </c>
      <c r="AX658" s="14" t="s">
        <v>72</v>
      </c>
      <c r="AY658" s="250" t="s">
        <v>126</v>
      </c>
    </row>
    <row r="659" s="13" customFormat="1">
      <c r="A659" s="13"/>
      <c r="B659" s="230"/>
      <c r="C659" s="231"/>
      <c r="D659" s="210" t="s">
        <v>212</v>
      </c>
      <c r="E659" s="232" t="s">
        <v>19</v>
      </c>
      <c r="F659" s="233" t="s">
        <v>296</v>
      </c>
      <c r="G659" s="231"/>
      <c r="H659" s="232" t="s">
        <v>19</v>
      </c>
      <c r="I659" s="234"/>
      <c r="J659" s="231"/>
      <c r="K659" s="231"/>
      <c r="L659" s="235"/>
      <c r="M659" s="236"/>
      <c r="N659" s="237"/>
      <c r="O659" s="237"/>
      <c r="P659" s="237"/>
      <c r="Q659" s="237"/>
      <c r="R659" s="237"/>
      <c r="S659" s="237"/>
      <c r="T659" s="23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9" t="s">
        <v>212</v>
      </c>
      <c r="AU659" s="239" t="s">
        <v>83</v>
      </c>
      <c r="AV659" s="13" t="s">
        <v>80</v>
      </c>
      <c r="AW659" s="13" t="s">
        <v>33</v>
      </c>
      <c r="AX659" s="13" t="s">
        <v>72</v>
      </c>
      <c r="AY659" s="239" t="s">
        <v>126</v>
      </c>
    </row>
    <row r="660" s="13" customFormat="1">
      <c r="A660" s="13"/>
      <c r="B660" s="230"/>
      <c r="C660" s="231"/>
      <c r="D660" s="210" t="s">
        <v>212</v>
      </c>
      <c r="E660" s="232" t="s">
        <v>19</v>
      </c>
      <c r="F660" s="233" t="s">
        <v>270</v>
      </c>
      <c r="G660" s="231"/>
      <c r="H660" s="232" t="s">
        <v>19</v>
      </c>
      <c r="I660" s="234"/>
      <c r="J660" s="231"/>
      <c r="K660" s="231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212</v>
      </c>
      <c r="AU660" s="239" t="s">
        <v>83</v>
      </c>
      <c r="AV660" s="13" t="s">
        <v>80</v>
      </c>
      <c r="AW660" s="13" t="s">
        <v>33</v>
      </c>
      <c r="AX660" s="13" t="s">
        <v>72</v>
      </c>
      <c r="AY660" s="239" t="s">
        <v>126</v>
      </c>
    </row>
    <row r="661" s="14" customFormat="1">
      <c r="A661" s="14"/>
      <c r="B661" s="240"/>
      <c r="C661" s="241"/>
      <c r="D661" s="210" t="s">
        <v>212</v>
      </c>
      <c r="E661" s="242" t="s">
        <v>19</v>
      </c>
      <c r="F661" s="243" t="s">
        <v>297</v>
      </c>
      <c r="G661" s="241"/>
      <c r="H661" s="244">
        <v>16.079999999999998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212</v>
      </c>
      <c r="AU661" s="250" t="s">
        <v>83</v>
      </c>
      <c r="AV661" s="14" t="s">
        <v>83</v>
      </c>
      <c r="AW661" s="14" t="s">
        <v>33</v>
      </c>
      <c r="AX661" s="14" t="s">
        <v>72</v>
      </c>
      <c r="AY661" s="250" t="s">
        <v>126</v>
      </c>
    </row>
    <row r="662" s="14" customFormat="1">
      <c r="A662" s="14"/>
      <c r="B662" s="240"/>
      <c r="C662" s="241"/>
      <c r="D662" s="210" t="s">
        <v>212</v>
      </c>
      <c r="E662" s="242" t="s">
        <v>19</v>
      </c>
      <c r="F662" s="243" t="s">
        <v>288</v>
      </c>
      <c r="G662" s="241"/>
      <c r="H662" s="244">
        <v>-1.6160000000000001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212</v>
      </c>
      <c r="AU662" s="250" t="s">
        <v>83</v>
      </c>
      <c r="AV662" s="14" t="s">
        <v>83</v>
      </c>
      <c r="AW662" s="14" t="s">
        <v>33</v>
      </c>
      <c r="AX662" s="14" t="s">
        <v>72</v>
      </c>
      <c r="AY662" s="250" t="s">
        <v>126</v>
      </c>
    </row>
    <row r="663" s="14" customFormat="1">
      <c r="A663" s="14"/>
      <c r="B663" s="240"/>
      <c r="C663" s="241"/>
      <c r="D663" s="210" t="s">
        <v>212</v>
      </c>
      <c r="E663" s="242" t="s">
        <v>19</v>
      </c>
      <c r="F663" s="243" t="s">
        <v>298</v>
      </c>
      <c r="G663" s="241"/>
      <c r="H663" s="244">
        <v>-1.125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212</v>
      </c>
      <c r="AU663" s="250" t="s">
        <v>83</v>
      </c>
      <c r="AV663" s="14" t="s">
        <v>83</v>
      </c>
      <c r="AW663" s="14" t="s">
        <v>33</v>
      </c>
      <c r="AX663" s="14" t="s">
        <v>72</v>
      </c>
      <c r="AY663" s="250" t="s">
        <v>126</v>
      </c>
    </row>
    <row r="664" s="14" customFormat="1">
      <c r="A664" s="14"/>
      <c r="B664" s="240"/>
      <c r="C664" s="241"/>
      <c r="D664" s="210" t="s">
        <v>212</v>
      </c>
      <c r="E664" s="242" t="s">
        <v>19</v>
      </c>
      <c r="F664" s="243" t="s">
        <v>299</v>
      </c>
      <c r="G664" s="241"/>
      <c r="H664" s="244">
        <v>1.05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212</v>
      </c>
      <c r="AU664" s="250" t="s">
        <v>83</v>
      </c>
      <c r="AV664" s="14" t="s">
        <v>83</v>
      </c>
      <c r="AW664" s="14" t="s">
        <v>33</v>
      </c>
      <c r="AX664" s="14" t="s">
        <v>72</v>
      </c>
      <c r="AY664" s="250" t="s">
        <v>126</v>
      </c>
    </row>
    <row r="665" s="14" customFormat="1">
      <c r="A665" s="14"/>
      <c r="B665" s="240"/>
      <c r="C665" s="241"/>
      <c r="D665" s="210" t="s">
        <v>212</v>
      </c>
      <c r="E665" s="242" t="s">
        <v>19</v>
      </c>
      <c r="F665" s="243" t="s">
        <v>300</v>
      </c>
      <c r="G665" s="241"/>
      <c r="H665" s="244">
        <v>-5.5499999999999998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212</v>
      </c>
      <c r="AU665" s="250" t="s">
        <v>83</v>
      </c>
      <c r="AV665" s="14" t="s">
        <v>83</v>
      </c>
      <c r="AW665" s="14" t="s">
        <v>33</v>
      </c>
      <c r="AX665" s="14" t="s">
        <v>72</v>
      </c>
      <c r="AY665" s="250" t="s">
        <v>126</v>
      </c>
    </row>
    <row r="666" s="14" customFormat="1">
      <c r="A666" s="14"/>
      <c r="B666" s="240"/>
      <c r="C666" s="241"/>
      <c r="D666" s="210" t="s">
        <v>212</v>
      </c>
      <c r="E666" s="242" t="s">
        <v>19</v>
      </c>
      <c r="F666" s="243" t="s">
        <v>661</v>
      </c>
      <c r="G666" s="241"/>
      <c r="H666" s="244">
        <v>1.3500000000000001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212</v>
      </c>
      <c r="AU666" s="250" t="s">
        <v>83</v>
      </c>
      <c r="AV666" s="14" t="s">
        <v>83</v>
      </c>
      <c r="AW666" s="14" t="s">
        <v>33</v>
      </c>
      <c r="AX666" s="14" t="s">
        <v>72</v>
      </c>
      <c r="AY666" s="250" t="s">
        <v>126</v>
      </c>
    </row>
    <row r="667" s="13" customFormat="1">
      <c r="A667" s="13"/>
      <c r="B667" s="230"/>
      <c r="C667" s="231"/>
      <c r="D667" s="210" t="s">
        <v>212</v>
      </c>
      <c r="E667" s="232" t="s">
        <v>19</v>
      </c>
      <c r="F667" s="233" t="s">
        <v>301</v>
      </c>
      <c r="G667" s="231"/>
      <c r="H667" s="232" t="s">
        <v>19</v>
      </c>
      <c r="I667" s="234"/>
      <c r="J667" s="231"/>
      <c r="K667" s="231"/>
      <c r="L667" s="235"/>
      <c r="M667" s="236"/>
      <c r="N667" s="237"/>
      <c r="O667" s="237"/>
      <c r="P667" s="237"/>
      <c r="Q667" s="237"/>
      <c r="R667" s="237"/>
      <c r="S667" s="237"/>
      <c r="T667" s="23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9" t="s">
        <v>212</v>
      </c>
      <c r="AU667" s="239" t="s">
        <v>83</v>
      </c>
      <c r="AV667" s="13" t="s">
        <v>80</v>
      </c>
      <c r="AW667" s="13" t="s">
        <v>33</v>
      </c>
      <c r="AX667" s="13" t="s">
        <v>72</v>
      </c>
      <c r="AY667" s="239" t="s">
        <v>126</v>
      </c>
    </row>
    <row r="668" s="14" customFormat="1">
      <c r="A668" s="14"/>
      <c r="B668" s="240"/>
      <c r="C668" s="241"/>
      <c r="D668" s="210" t="s">
        <v>212</v>
      </c>
      <c r="E668" s="242" t="s">
        <v>19</v>
      </c>
      <c r="F668" s="243" t="s">
        <v>302</v>
      </c>
      <c r="G668" s="241"/>
      <c r="H668" s="244">
        <v>34.840000000000003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212</v>
      </c>
      <c r="AU668" s="250" t="s">
        <v>83</v>
      </c>
      <c r="AV668" s="14" t="s">
        <v>83</v>
      </c>
      <c r="AW668" s="14" t="s">
        <v>33</v>
      </c>
      <c r="AX668" s="14" t="s">
        <v>72</v>
      </c>
      <c r="AY668" s="250" t="s">
        <v>126</v>
      </c>
    </row>
    <row r="669" s="14" customFormat="1">
      <c r="A669" s="14"/>
      <c r="B669" s="240"/>
      <c r="C669" s="241"/>
      <c r="D669" s="210" t="s">
        <v>212</v>
      </c>
      <c r="E669" s="242" t="s">
        <v>19</v>
      </c>
      <c r="F669" s="243" t="s">
        <v>303</v>
      </c>
      <c r="G669" s="241"/>
      <c r="H669" s="244">
        <v>-19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0" t="s">
        <v>212</v>
      </c>
      <c r="AU669" s="250" t="s">
        <v>83</v>
      </c>
      <c r="AV669" s="14" t="s">
        <v>83</v>
      </c>
      <c r="AW669" s="14" t="s">
        <v>33</v>
      </c>
      <c r="AX669" s="14" t="s">
        <v>72</v>
      </c>
      <c r="AY669" s="250" t="s">
        <v>126</v>
      </c>
    </row>
    <row r="670" s="14" customFormat="1">
      <c r="A670" s="14"/>
      <c r="B670" s="240"/>
      <c r="C670" s="241"/>
      <c r="D670" s="210" t="s">
        <v>212</v>
      </c>
      <c r="E670" s="242" t="s">
        <v>19</v>
      </c>
      <c r="F670" s="243" t="s">
        <v>662</v>
      </c>
      <c r="G670" s="241"/>
      <c r="H670" s="244">
        <v>5.2199999999999998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212</v>
      </c>
      <c r="AU670" s="250" t="s">
        <v>83</v>
      </c>
      <c r="AV670" s="14" t="s">
        <v>83</v>
      </c>
      <c r="AW670" s="14" t="s">
        <v>33</v>
      </c>
      <c r="AX670" s="14" t="s">
        <v>72</v>
      </c>
      <c r="AY670" s="250" t="s">
        <v>126</v>
      </c>
    </row>
    <row r="671" s="15" customFormat="1">
      <c r="A671" s="15"/>
      <c r="B671" s="261"/>
      <c r="C671" s="262"/>
      <c r="D671" s="210" t="s">
        <v>212</v>
      </c>
      <c r="E671" s="263" t="s">
        <v>19</v>
      </c>
      <c r="F671" s="264" t="s">
        <v>248</v>
      </c>
      <c r="G671" s="262"/>
      <c r="H671" s="265">
        <v>312.79499999999996</v>
      </c>
      <c r="I671" s="266"/>
      <c r="J671" s="262"/>
      <c r="K671" s="262"/>
      <c r="L671" s="267"/>
      <c r="M671" s="268"/>
      <c r="N671" s="269"/>
      <c r="O671" s="269"/>
      <c r="P671" s="269"/>
      <c r="Q671" s="269"/>
      <c r="R671" s="269"/>
      <c r="S671" s="269"/>
      <c r="T671" s="270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1" t="s">
        <v>212</v>
      </c>
      <c r="AU671" s="271" t="s">
        <v>83</v>
      </c>
      <c r="AV671" s="15" t="s">
        <v>125</v>
      </c>
      <c r="AW671" s="15" t="s">
        <v>33</v>
      </c>
      <c r="AX671" s="15" t="s">
        <v>80</v>
      </c>
      <c r="AY671" s="271" t="s">
        <v>126</v>
      </c>
    </row>
    <row r="672" s="2" customFormat="1" ht="33" customHeight="1">
      <c r="A672" s="39"/>
      <c r="B672" s="40"/>
      <c r="C672" s="197" t="s">
        <v>663</v>
      </c>
      <c r="D672" s="197" t="s">
        <v>127</v>
      </c>
      <c r="E672" s="198" t="s">
        <v>664</v>
      </c>
      <c r="F672" s="199" t="s">
        <v>665</v>
      </c>
      <c r="G672" s="200" t="s">
        <v>229</v>
      </c>
      <c r="H672" s="201">
        <v>312.79500000000002</v>
      </c>
      <c r="I672" s="202"/>
      <c r="J672" s="203">
        <f>ROUND(I672*H672,2)</f>
        <v>0</v>
      </c>
      <c r="K672" s="199" t="s">
        <v>172</v>
      </c>
      <c r="L672" s="45"/>
      <c r="M672" s="204" t="s">
        <v>19</v>
      </c>
      <c r="N672" s="205" t="s">
        <v>43</v>
      </c>
      <c r="O672" s="85"/>
      <c r="P672" s="206">
        <f>O672*H672</f>
        <v>0</v>
      </c>
      <c r="Q672" s="206">
        <v>0.00025999999999999998</v>
      </c>
      <c r="R672" s="206">
        <f>Q672*H672</f>
        <v>0.081326700000000002</v>
      </c>
      <c r="S672" s="206">
        <v>0</v>
      </c>
      <c r="T672" s="207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08" t="s">
        <v>372</v>
      </c>
      <c r="AT672" s="208" t="s">
        <v>127</v>
      </c>
      <c r="AU672" s="208" t="s">
        <v>83</v>
      </c>
      <c r="AY672" s="18" t="s">
        <v>126</v>
      </c>
      <c r="BE672" s="209">
        <f>IF(N672="základní",J672,0)</f>
        <v>0</v>
      </c>
      <c r="BF672" s="209">
        <f>IF(N672="snížená",J672,0)</f>
        <v>0</v>
      </c>
      <c r="BG672" s="209">
        <f>IF(N672="zákl. přenesená",J672,0)</f>
        <v>0</v>
      </c>
      <c r="BH672" s="209">
        <f>IF(N672="sníž. přenesená",J672,0)</f>
        <v>0</v>
      </c>
      <c r="BI672" s="209">
        <f>IF(N672="nulová",J672,0)</f>
        <v>0</v>
      </c>
      <c r="BJ672" s="18" t="s">
        <v>80</v>
      </c>
      <c r="BK672" s="209">
        <f>ROUND(I672*H672,2)</f>
        <v>0</v>
      </c>
      <c r="BL672" s="18" t="s">
        <v>372</v>
      </c>
      <c r="BM672" s="208" t="s">
        <v>666</v>
      </c>
    </row>
    <row r="673" s="2" customFormat="1">
      <c r="A673" s="39"/>
      <c r="B673" s="40"/>
      <c r="C673" s="41"/>
      <c r="D673" s="210" t="s">
        <v>132</v>
      </c>
      <c r="E673" s="41"/>
      <c r="F673" s="211" t="s">
        <v>667</v>
      </c>
      <c r="G673" s="41"/>
      <c r="H673" s="41"/>
      <c r="I673" s="212"/>
      <c r="J673" s="41"/>
      <c r="K673" s="41"/>
      <c r="L673" s="45"/>
      <c r="M673" s="213"/>
      <c r="N673" s="214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132</v>
      </c>
      <c r="AU673" s="18" t="s">
        <v>83</v>
      </c>
    </row>
    <row r="674" s="2" customFormat="1">
      <c r="A674" s="39"/>
      <c r="B674" s="40"/>
      <c r="C674" s="41"/>
      <c r="D674" s="228" t="s">
        <v>175</v>
      </c>
      <c r="E674" s="41"/>
      <c r="F674" s="229" t="s">
        <v>668</v>
      </c>
      <c r="G674" s="41"/>
      <c r="H674" s="41"/>
      <c r="I674" s="212"/>
      <c r="J674" s="41"/>
      <c r="K674" s="41"/>
      <c r="L674" s="45"/>
      <c r="M674" s="213"/>
      <c r="N674" s="214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175</v>
      </c>
      <c r="AU674" s="18" t="s">
        <v>83</v>
      </c>
    </row>
    <row r="675" s="13" customFormat="1">
      <c r="A675" s="13"/>
      <c r="B675" s="230"/>
      <c r="C675" s="231"/>
      <c r="D675" s="210" t="s">
        <v>212</v>
      </c>
      <c r="E675" s="232" t="s">
        <v>19</v>
      </c>
      <c r="F675" s="233" t="s">
        <v>269</v>
      </c>
      <c r="G675" s="231"/>
      <c r="H675" s="232" t="s">
        <v>19</v>
      </c>
      <c r="I675" s="234"/>
      <c r="J675" s="231"/>
      <c r="K675" s="231"/>
      <c r="L675" s="235"/>
      <c r="M675" s="236"/>
      <c r="N675" s="237"/>
      <c r="O675" s="237"/>
      <c r="P675" s="237"/>
      <c r="Q675" s="237"/>
      <c r="R675" s="237"/>
      <c r="S675" s="237"/>
      <c r="T675" s="23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9" t="s">
        <v>212</v>
      </c>
      <c r="AU675" s="239" t="s">
        <v>83</v>
      </c>
      <c r="AV675" s="13" t="s">
        <v>80</v>
      </c>
      <c r="AW675" s="13" t="s">
        <v>33</v>
      </c>
      <c r="AX675" s="13" t="s">
        <v>72</v>
      </c>
      <c r="AY675" s="239" t="s">
        <v>126</v>
      </c>
    </row>
    <row r="676" s="13" customFormat="1">
      <c r="A676" s="13"/>
      <c r="B676" s="230"/>
      <c r="C676" s="231"/>
      <c r="D676" s="210" t="s">
        <v>212</v>
      </c>
      <c r="E676" s="232" t="s">
        <v>19</v>
      </c>
      <c r="F676" s="233" t="s">
        <v>270</v>
      </c>
      <c r="G676" s="231"/>
      <c r="H676" s="232" t="s">
        <v>19</v>
      </c>
      <c r="I676" s="234"/>
      <c r="J676" s="231"/>
      <c r="K676" s="231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212</v>
      </c>
      <c r="AU676" s="239" t="s">
        <v>83</v>
      </c>
      <c r="AV676" s="13" t="s">
        <v>80</v>
      </c>
      <c r="AW676" s="13" t="s">
        <v>33</v>
      </c>
      <c r="AX676" s="13" t="s">
        <v>72</v>
      </c>
      <c r="AY676" s="239" t="s">
        <v>126</v>
      </c>
    </row>
    <row r="677" s="14" customFormat="1">
      <c r="A677" s="14"/>
      <c r="B677" s="240"/>
      <c r="C677" s="241"/>
      <c r="D677" s="210" t="s">
        <v>212</v>
      </c>
      <c r="E677" s="242" t="s">
        <v>19</v>
      </c>
      <c r="F677" s="243" t="s">
        <v>271</v>
      </c>
      <c r="G677" s="241"/>
      <c r="H677" s="244">
        <v>25.728000000000002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212</v>
      </c>
      <c r="AU677" s="250" t="s">
        <v>83</v>
      </c>
      <c r="AV677" s="14" t="s">
        <v>83</v>
      </c>
      <c r="AW677" s="14" t="s">
        <v>33</v>
      </c>
      <c r="AX677" s="14" t="s">
        <v>72</v>
      </c>
      <c r="AY677" s="250" t="s">
        <v>126</v>
      </c>
    </row>
    <row r="678" s="14" customFormat="1">
      <c r="A678" s="14"/>
      <c r="B678" s="240"/>
      <c r="C678" s="241"/>
      <c r="D678" s="210" t="s">
        <v>212</v>
      </c>
      <c r="E678" s="242" t="s">
        <v>19</v>
      </c>
      <c r="F678" s="243" t="s">
        <v>272</v>
      </c>
      <c r="G678" s="241"/>
      <c r="H678" s="244">
        <v>-3.5350000000000001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0" t="s">
        <v>212</v>
      </c>
      <c r="AU678" s="250" t="s">
        <v>83</v>
      </c>
      <c r="AV678" s="14" t="s">
        <v>83</v>
      </c>
      <c r="AW678" s="14" t="s">
        <v>33</v>
      </c>
      <c r="AX678" s="14" t="s">
        <v>72</v>
      </c>
      <c r="AY678" s="250" t="s">
        <v>126</v>
      </c>
    </row>
    <row r="679" s="14" customFormat="1">
      <c r="A679" s="14"/>
      <c r="B679" s="240"/>
      <c r="C679" s="241"/>
      <c r="D679" s="210" t="s">
        <v>212</v>
      </c>
      <c r="E679" s="242" t="s">
        <v>19</v>
      </c>
      <c r="F679" s="243" t="s">
        <v>273</v>
      </c>
      <c r="G679" s="241"/>
      <c r="H679" s="244">
        <v>-3.9750000000000001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212</v>
      </c>
      <c r="AU679" s="250" t="s">
        <v>83</v>
      </c>
      <c r="AV679" s="14" t="s">
        <v>83</v>
      </c>
      <c r="AW679" s="14" t="s">
        <v>33</v>
      </c>
      <c r="AX679" s="14" t="s">
        <v>72</v>
      </c>
      <c r="AY679" s="250" t="s">
        <v>126</v>
      </c>
    </row>
    <row r="680" s="13" customFormat="1">
      <c r="A680" s="13"/>
      <c r="B680" s="230"/>
      <c r="C680" s="231"/>
      <c r="D680" s="210" t="s">
        <v>212</v>
      </c>
      <c r="E680" s="232" t="s">
        <v>19</v>
      </c>
      <c r="F680" s="233" t="s">
        <v>655</v>
      </c>
      <c r="G680" s="231"/>
      <c r="H680" s="232" t="s">
        <v>19</v>
      </c>
      <c r="I680" s="234"/>
      <c r="J680" s="231"/>
      <c r="K680" s="231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212</v>
      </c>
      <c r="AU680" s="239" t="s">
        <v>83</v>
      </c>
      <c r="AV680" s="13" t="s">
        <v>80</v>
      </c>
      <c r="AW680" s="13" t="s">
        <v>33</v>
      </c>
      <c r="AX680" s="13" t="s">
        <v>72</v>
      </c>
      <c r="AY680" s="239" t="s">
        <v>126</v>
      </c>
    </row>
    <row r="681" s="14" customFormat="1">
      <c r="A681" s="14"/>
      <c r="B681" s="240"/>
      <c r="C681" s="241"/>
      <c r="D681" s="210" t="s">
        <v>212</v>
      </c>
      <c r="E681" s="242" t="s">
        <v>19</v>
      </c>
      <c r="F681" s="243" t="s">
        <v>246</v>
      </c>
      <c r="G681" s="241"/>
      <c r="H681" s="244">
        <v>11.658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212</v>
      </c>
      <c r="AU681" s="250" t="s">
        <v>83</v>
      </c>
      <c r="AV681" s="14" t="s">
        <v>83</v>
      </c>
      <c r="AW681" s="14" t="s">
        <v>33</v>
      </c>
      <c r="AX681" s="14" t="s">
        <v>72</v>
      </c>
      <c r="AY681" s="250" t="s">
        <v>126</v>
      </c>
    </row>
    <row r="682" s="14" customFormat="1">
      <c r="A682" s="14"/>
      <c r="B682" s="240"/>
      <c r="C682" s="241"/>
      <c r="D682" s="210" t="s">
        <v>212</v>
      </c>
      <c r="E682" s="242" t="s">
        <v>19</v>
      </c>
      <c r="F682" s="243" t="s">
        <v>247</v>
      </c>
      <c r="G682" s="241"/>
      <c r="H682" s="244">
        <v>-1.8180000000000001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212</v>
      </c>
      <c r="AU682" s="250" t="s">
        <v>83</v>
      </c>
      <c r="AV682" s="14" t="s">
        <v>83</v>
      </c>
      <c r="AW682" s="14" t="s">
        <v>33</v>
      </c>
      <c r="AX682" s="14" t="s">
        <v>72</v>
      </c>
      <c r="AY682" s="250" t="s">
        <v>126</v>
      </c>
    </row>
    <row r="683" s="14" customFormat="1">
      <c r="A683" s="14"/>
      <c r="B683" s="240"/>
      <c r="C683" s="241"/>
      <c r="D683" s="210" t="s">
        <v>212</v>
      </c>
      <c r="E683" s="242" t="s">
        <v>19</v>
      </c>
      <c r="F683" s="243" t="s">
        <v>656</v>
      </c>
      <c r="G683" s="241"/>
      <c r="H683" s="244">
        <v>7.6699999999999999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212</v>
      </c>
      <c r="AU683" s="250" t="s">
        <v>83</v>
      </c>
      <c r="AV683" s="14" t="s">
        <v>83</v>
      </c>
      <c r="AW683" s="14" t="s">
        <v>33</v>
      </c>
      <c r="AX683" s="14" t="s">
        <v>72</v>
      </c>
      <c r="AY683" s="250" t="s">
        <v>126</v>
      </c>
    </row>
    <row r="684" s="13" customFormat="1">
      <c r="A684" s="13"/>
      <c r="B684" s="230"/>
      <c r="C684" s="231"/>
      <c r="D684" s="210" t="s">
        <v>212</v>
      </c>
      <c r="E684" s="232" t="s">
        <v>19</v>
      </c>
      <c r="F684" s="233" t="s">
        <v>352</v>
      </c>
      <c r="G684" s="231"/>
      <c r="H684" s="232" t="s">
        <v>19</v>
      </c>
      <c r="I684" s="234"/>
      <c r="J684" s="231"/>
      <c r="K684" s="231"/>
      <c r="L684" s="235"/>
      <c r="M684" s="236"/>
      <c r="N684" s="237"/>
      <c r="O684" s="237"/>
      <c r="P684" s="237"/>
      <c r="Q684" s="237"/>
      <c r="R684" s="237"/>
      <c r="S684" s="237"/>
      <c r="T684" s="23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9" t="s">
        <v>212</v>
      </c>
      <c r="AU684" s="239" t="s">
        <v>83</v>
      </c>
      <c r="AV684" s="13" t="s">
        <v>80</v>
      </c>
      <c r="AW684" s="13" t="s">
        <v>33</v>
      </c>
      <c r="AX684" s="13" t="s">
        <v>72</v>
      </c>
      <c r="AY684" s="239" t="s">
        <v>126</v>
      </c>
    </row>
    <row r="685" s="14" customFormat="1">
      <c r="A685" s="14"/>
      <c r="B685" s="240"/>
      <c r="C685" s="241"/>
      <c r="D685" s="210" t="s">
        <v>212</v>
      </c>
      <c r="E685" s="242" t="s">
        <v>19</v>
      </c>
      <c r="F685" s="243" t="s">
        <v>620</v>
      </c>
      <c r="G685" s="241"/>
      <c r="H685" s="244">
        <v>32.494999999999997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212</v>
      </c>
      <c r="AU685" s="250" t="s">
        <v>83</v>
      </c>
      <c r="AV685" s="14" t="s">
        <v>83</v>
      </c>
      <c r="AW685" s="14" t="s">
        <v>33</v>
      </c>
      <c r="AX685" s="14" t="s">
        <v>72</v>
      </c>
      <c r="AY685" s="250" t="s">
        <v>126</v>
      </c>
    </row>
    <row r="686" s="14" customFormat="1">
      <c r="A686" s="14"/>
      <c r="B686" s="240"/>
      <c r="C686" s="241"/>
      <c r="D686" s="210" t="s">
        <v>212</v>
      </c>
      <c r="E686" s="242" t="s">
        <v>19</v>
      </c>
      <c r="F686" s="243" t="s">
        <v>272</v>
      </c>
      <c r="G686" s="241"/>
      <c r="H686" s="244">
        <v>-3.5350000000000001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212</v>
      </c>
      <c r="AU686" s="250" t="s">
        <v>83</v>
      </c>
      <c r="AV686" s="14" t="s">
        <v>83</v>
      </c>
      <c r="AW686" s="14" t="s">
        <v>33</v>
      </c>
      <c r="AX686" s="14" t="s">
        <v>72</v>
      </c>
      <c r="AY686" s="250" t="s">
        <v>126</v>
      </c>
    </row>
    <row r="687" s="14" customFormat="1">
      <c r="A687" s="14"/>
      <c r="B687" s="240"/>
      <c r="C687" s="241"/>
      <c r="D687" s="210" t="s">
        <v>212</v>
      </c>
      <c r="E687" s="242" t="s">
        <v>19</v>
      </c>
      <c r="F687" s="243" t="s">
        <v>276</v>
      </c>
      <c r="G687" s="241"/>
      <c r="H687" s="244">
        <v>-3.294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212</v>
      </c>
      <c r="AU687" s="250" t="s">
        <v>83</v>
      </c>
      <c r="AV687" s="14" t="s">
        <v>83</v>
      </c>
      <c r="AW687" s="14" t="s">
        <v>33</v>
      </c>
      <c r="AX687" s="14" t="s">
        <v>72</v>
      </c>
      <c r="AY687" s="250" t="s">
        <v>126</v>
      </c>
    </row>
    <row r="688" s="14" customFormat="1">
      <c r="A688" s="14"/>
      <c r="B688" s="240"/>
      <c r="C688" s="241"/>
      <c r="D688" s="210" t="s">
        <v>212</v>
      </c>
      <c r="E688" s="242" t="s">
        <v>19</v>
      </c>
      <c r="F688" s="243" t="s">
        <v>621</v>
      </c>
      <c r="G688" s="241"/>
      <c r="H688" s="244">
        <v>-2.3380000000000001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212</v>
      </c>
      <c r="AU688" s="250" t="s">
        <v>83</v>
      </c>
      <c r="AV688" s="14" t="s">
        <v>83</v>
      </c>
      <c r="AW688" s="14" t="s">
        <v>33</v>
      </c>
      <c r="AX688" s="14" t="s">
        <v>72</v>
      </c>
      <c r="AY688" s="250" t="s">
        <v>126</v>
      </c>
    </row>
    <row r="689" s="14" customFormat="1">
      <c r="A689" s="14"/>
      <c r="B689" s="240"/>
      <c r="C689" s="241"/>
      <c r="D689" s="210" t="s">
        <v>212</v>
      </c>
      <c r="E689" s="242" t="s">
        <v>19</v>
      </c>
      <c r="F689" s="243" t="s">
        <v>622</v>
      </c>
      <c r="G689" s="241"/>
      <c r="H689" s="244">
        <v>1.605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212</v>
      </c>
      <c r="AU689" s="250" t="s">
        <v>83</v>
      </c>
      <c r="AV689" s="14" t="s">
        <v>83</v>
      </c>
      <c r="AW689" s="14" t="s">
        <v>33</v>
      </c>
      <c r="AX689" s="14" t="s">
        <v>72</v>
      </c>
      <c r="AY689" s="250" t="s">
        <v>126</v>
      </c>
    </row>
    <row r="690" s="13" customFormat="1">
      <c r="A690" s="13"/>
      <c r="B690" s="230"/>
      <c r="C690" s="231"/>
      <c r="D690" s="210" t="s">
        <v>212</v>
      </c>
      <c r="E690" s="232" t="s">
        <v>19</v>
      </c>
      <c r="F690" s="233" t="s">
        <v>274</v>
      </c>
      <c r="G690" s="231"/>
      <c r="H690" s="232" t="s">
        <v>19</v>
      </c>
      <c r="I690" s="234"/>
      <c r="J690" s="231"/>
      <c r="K690" s="231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212</v>
      </c>
      <c r="AU690" s="239" t="s">
        <v>83</v>
      </c>
      <c r="AV690" s="13" t="s">
        <v>80</v>
      </c>
      <c r="AW690" s="13" t="s">
        <v>33</v>
      </c>
      <c r="AX690" s="13" t="s">
        <v>72</v>
      </c>
      <c r="AY690" s="239" t="s">
        <v>126</v>
      </c>
    </row>
    <row r="691" s="13" customFormat="1">
      <c r="A691" s="13"/>
      <c r="B691" s="230"/>
      <c r="C691" s="231"/>
      <c r="D691" s="210" t="s">
        <v>212</v>
      </c>
      <c r="E691" s="232" t="s">
        <v>19</v>
      </c>
      <c r="F691" s="233" t="s">
        <v>270</v>
      </c>
      <c r="G691" s="231"/>
      <c r="H691" s="232" t="s">
        <v>19</v>
      </c>
      <c r="I691" s="234"/>
      <c r="J691" s="231"/>
      <c r="K691" s="231"/>
      <c r="L691" s="235"/>
      <c r="M691" s="236"/>
      <c r="N691" s="237"/>
      <c r="O691" s="237"/>
      <c r="P691" s="237"/>
      <c r="Q691" s="237"/>
      <c r="R691" s="237"/>
      <c r="S691" s="237"/>
      <c r="T691" s="23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9" t="s">
        <v>212</v>
      </c>
      <c r="AU691" s="239" t="s">
        <v>83</v>
      </c>
      <c r="AV691" s="13" t="s">
        <v>80</v>
      </c>
      <c r="AW691" s="13" t="s">
        <v>33</v>
      </c>
      <c r="AX691" s="13" t="s">
        <v>72</v>
      </c>
      <c r="AY691" s="239" t="s">
        <v>126</v>
      </c>
    </row>
    <row r="692" s="14" customFormat="1">
      <c r="A692" s="14"/>
      <c r="B692" s="240"/>
      <c r="C692" s="241"/>
      <c r="D692" s="210" t="s">
        <v>212</v>
      </c>
      <c r="E692" s="242" t="s">
        <v>19</v>
      </c>
      <c r="F692" s="243" t="s">
        <v>275</v>
      </c>
      <c r="G692" s="241"/>
      <c r="H692" s="244">
        <v>62.310000000000002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212</v>
      </c>
      <c r="AU692" s="250" t="s">
        <v>83</v>
      </c>
      <c r="AV692" s="14" t="s">
        <v>83</v>
      </c>
      <c r="AW692" s="14" t="s">
        <v>33</v>
      </c>
      <c r="AX692" s="14" t="s">
        <v>72</v>
      </c>
      <c r="AY692" s="250" t="s">
        <v>126</v>
      </c>
    </row>
    <row r="693" s="14" customFormat="1">
      <c r="A693" s="14"/>
      <c r="B693" s="240"/>
      <c r="C693" s="241"/>
      <c r="D693" s="210" t="s">
        <v>212</v>
      </c>
      <c r="E693" s="242" t="s">
        <v>19</v>
      </c>
      <c r="F693" s="243" t="s">
        <v>276</v>
      </c>
      <c r="G693" s="241"/>
      <c r="H693" s="244">
        <v>-3.294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0" t="s">
        <v>212</v>
      </c>
      <c r="AU693" s="250" t="s">
        <v>83</v>
      </c>
      <c r="AV693" s="14" t="s">
        <v>83</v>
      </c>
      <c r="AW693" s="14" t="s">
        <v>33</v>
      </c>
      <c r="AX693" s="14" t="s">
        <v>72</v>
      </c>
      <c r="AY693" s="250" t="s">
        <v>126</v>
      </c>
    </row>
    <row r="694" s="14" customFormat="1">
      <c r="A694" s="14"/>
      <c r="B694" s="240"/>
      <c r="C694" s="241"/>
      <c r="D694" s="210" t="s">
        <v>212</v>
      </c>
      <c r="E694" s="242" t="s">
        <v>19</v>
      </c>
      <c r="F694" s="243" t="s">
        <v>277</v>
      </c>
      <c r="G694" s="241"/>
      <c r="H694" s="244">
        <v>2.6099999999999999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212</v>
      </c>
      <c r="AU694" s="250" t="s">
        <v>83</v>
      </c>
      <c r="AV694" s="14" t="s">
        <v>83</v>
      </c>
      <c r="AW694" s="14" t="s">
        <v>33</v>
      </c>
      <c r="AX694" s="14" t="s">
        <v>72</v>
      </c>
      <c r="AY694" s="250" t="s">
        <v>126</v>
      </c>
    </row>
    <row r="695" s="14" customFormat="1">
      <c r="A695" s="14"/>
      <c r="B695" s="240"/>
      <c r="C695" s="241"/>
      <c r="D695" s="210" t="s">
        <v>212</v>
      </c>
      <c r="E695" s="242" t="s">
        <v>19</v>
      </c>
      <c r="F695" s="243" t="s">
        <v>247</v>
      </c>
      <c r="G695" s="241"/>
      <c r="H695" s="244">
        <v>-1.8180000000000001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212</v>
      </c>
      <c r="AU695" s="250" t="s">
        <v>83</v>
      </c>
      <c r="AV695" s="14" t="s">
        <v>83</v>
      </c>
      <c r="AW695" s="14" t="s">
        <v>33</v>
      </c>
      <c r="AX695" s="14" t="s">
        <v>72</v>
      </c>
      <c r="AY695" s="250" t="s">
        <v>126</v>
      </c>
    </row>
    <row r="696" s="14" customFormat="1">
      <c r="A696" s="14"/>
      <c r="B696" s="240"/>
      <c r="C696" s="241"/>
      <c r="D696" s="210" t="s">
        <v>212</v>
      </c>
      <c r="E696" s="242" t="s">
        <v>19</v>
      </c>
      <c r="F696" s="243" t="s">
        <v>278</v>
      </c>
      <c r="G696" s="241"/>
      <c r="H696" s="244">
        <v>-2.02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212</v>
      </c>
      <c r="AU696" s="250" t="s">
        <v>83</v>
      </c>
      <c r="AV696" s="14" t="s">
        <v>83</v>
      </c>
      <c r="AW696" s="14" t="s">
        <v>33</v>
      </c>
      <c r="AX696" s="14" t="s">
        <v>72</v>
      </c>
      <c r="AY696" s="250" t="s">
        <v>126</v>
      </c>
    </row>
    <row r="697" s="14" customFormat="1">
      <c r="A697" s="14"/>
      <c r="B697" s="240"/>
      <c r="C697" s="241"/>
      <c r="D697" s="210" t="s">
        <v>212</v>
      </c>
      <c r="E697" s="242" t="s">
        <v>19</v>
      </c>
      <c r="F697" s="243" t="s">
        <v>279</v>
      </c>
      <c r="G697" s="241"/>
      <c r="H697" s="244">
        <v>-5.0330000000000004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212</v>
      </c>
      <c r="AU697" s="250" t="s">
        <v>83</v>
      </c>
      <c r="AV697" s="14" t="s">
        <v>83</v>
      </c>
      <c r="AW697" s="14" t="s">
        <v>33</v>
      </c>
      <c r="AX697" s="14" t="s">
        <v>72</v>
      </c>
      <c r="AY697" s="250" t="s">
        <v>126</v>
      </c>
    </row>
    <row r="698" s="14" customFormat="1">
      <c r="A698" s="14"/>
      <c r="B698" s="240"/>
      <c r="C698" s="241"/>
      <c r="D698" s="210" t="s">
        <v>212</v>
      </c>
      <c r="E698" s="242" t="s">
        <v>19</v>
      </c>
      <c r="F698" s="243" t="s">
        <v>657</v>
      </c>
      <c r="G698" s="241"/>
      <c r="H698" s="244">
        <v>27.66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212</v>
      </c>
      <c r="AU698" s="250" t="s">
        <v>83</v>
      </c>
      <c r="AV698" s="14" t="s">
        <v>83</v>
      </c>
      <c r="AW698" s="14" t="s">
        <v>33</v>
      </c>
      <c r="AX698" s="14" t="s">
        <v>72</v>
      </c>
      <c r="AY698" s="250" t="s">
        <v>126</v>
      </c>
    </row>
    <row r="699" s="13" customFormat="1">
      <c r="A699" s="13"/>
      <c r="B699" s="230"/>
      <c r="C699" s="231"/>
      <c r="D699" s="210" t="s">
        <v>212</v>
      </c>
      <c r="E699" s="232" t="s">
        <v>19</v>
      </c>
      <c r="F699" s="233" t="s">
        <v>280</v>
      </c>
      <c r="G699" s="231"/>
      <c r="H699" s="232" t="s">
        <v>19</v>
      </c>
      <c r="I699" s="234"/>
      <c r="J699" s="231"/>
      <c r="K699" s="231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212</v>
      </c>
      <c r="AU699" s="239" t="s">
        <v>83</v>
      </c>
      <c r="AV699" s="13" t="s">
        <v>80</v>
      </c>
      <c r="AW699" s="13" t="s">
        <v>33</v>
      </c>
      <c r="AX699" s="13" t="s">
        <v>72</v>
      </c>
      <c r="AY699" s="239" t="s">
        <v>126</v>
      </c>
    </row>
    <row r="700" s="13" customFormat="1">
      <c r="A700" s="13"/>
      <c r="B700" s="230"/>
      <c r="C700" s="231"/>
      <c r="D700" s="210" t="s">
        <v>212</v>
      </c>
      <c r="E700" s="232" t="s">
        <v>19</v>
      </c>
      <c r="F700" s="233" t="s">
        <v>270</v>
      </c>
      <c r="G700" s="231"/>
      <c r="H700" s="232" t="s">
        <v>19</v>
      </c>
      <c r="I700" s="234"/>
      <c r="J700" s="231"/>
      <c r="K700" s="231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212</v>
      </c>
      <c r="AU700" s="239" t="s">
        <v>83</v>
      </c>
      <c r="AV700" s="13" t="s">
        <v>80</v>
      </c>
      <c r="AW700" s="13" t="s">
        <v>33</v>
      </c>
      <c r="AX700" s="13" t="s">
        <v>72</v>
      </c>
      <c r="AY700" s="239" t="s">
        <v>126</v>
      </c>
    </row>
    <row r="701" s="14" customFormat="1">
      <c r="A701" s="14"/>
      <c r="B701" s="240"/>
      <c r="C701" s="241"/>
      <c r="D701" s="210" t="s">
        <v>212</v>
      </c>
      <c r="E701" s="242" t="s">
        <v>19</v>
      </c>
      <c r="F701" s="243" t="s">
        <v>281</v>
      </c>
      <c r="G701" s="241"/>
      <c r="H701" s="244">
        <v>34.773000000000003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212</v>
      </c>
      <c r="AU701" s="250" t="s">
        <v>83</v>
      </c>
      <c r="AV701" s="14" t="s">
        <v>83</v>
      </c>
      <c r="AW701" s="14" t="s">
        <v>33</v>
      </c>
      <c r="AX701" s="14" t="s">
        <v>72</v>
      </c>
      <c r="AY701" s="250" t="s">
        <v>126</v>
      </c>
    </row>
    <row r="702" s="14" customFormat="1">
      <c r="A702" s="14"/>
      <c r="B702" s="240"/>
      <c r="C702" s="241"/>
      <c r="D702" s="210" t="s">
        <v>212</v>
      </c>
      <c r="E702" s="242" t="s">
        <v>19</v>
      </c>
      <c r="F702" s="243" t="s">
        <v>282</v>
      </c>
      <c r="G702" s="241"/>
      <c r="H702" s="244">
        <v>-4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212</v>
      </c>
      <c r="AU702" s="250" t="s">
        <v>83</v>
      </c>
      <c r="AV702" s="14" t="s">
        <v>83</v>
      </c>
      <c r="AW702" s="14" t="s">
        <v>33</v>
      </c>
      <c r="AX702" s="14" t="s">
        <v>72</v>
      </c>
      <c r="AY702" s="250" t="s">
        <v>126</v>
      </c>
    </row>
    <row r="703" s="14" customFormat="1">
      <c r="A703" s="14"/>
      <c r="B703" s="240"/>
      <c r="C703" s="241"/>
      <c r="D703" s="210" t="s">
        <v>212</v>
      </c>
      <c r="E703" s="242" t="s">
        <v>19</v>
      </c>
      <c r="F703" s="243" t="s">
        <v>283</v>
      </c>
      <c r="G703" s="241"/>
      <c r="H703" s="244">
        <v>5.0999999999999996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212</v>
      </c>
      <c r="AU703" s="250" t="s">
        <v>83</v>
      </c>
      <c r="AV703" s="14" t="s">
        <v>83</v>
      </c>
      <c r="AW703" s="14" t="s">
        <v>33</v>
      </c>
      <c r="AX703" s="14" t="s">
        <v>72</v>
      </c>
      <c r="AY703" s="250" t="s">
        <v>126</v>
      </c>
    </row>
    <row r="704" s="14" customFormat="1">
      <c r="A704" s="14"/>
      <c r="B704" s="240"/>
      <c r="C704" s="241"/>
      <c r="D704" s="210" t="s">
        <v>212</v>
      </c>
      <c r="E704" s="242" t="s">
        <v>19</v>
      </c>
      <c r="F704" s="243" t="s">
        <v>284</v>
      </c>
      <c r="G704" s="241"/>
      <c r="H704" s="244">
        <v>-2.25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212</v>
      </c>
      <c r="AU704" s="250" t="s">
        <v>83</v>
      </c>
      <c r="AV704" s="14" t="s">
        <v>83</v>
      </c>
      <c r="AW704" s="14" t="s">
        <v>33</v>
      </c>
      <c r="AX704" s="14" t="s">
        <v>72</v>
      </c>
      <c r="AY704" s="250" t="s">
        <v>126</v>
      </c>
    </row>
    <row r="705" s="14" customFormat="1">
      <c r="A705" s="14"/>
      <c r="B705" s="240"/>
      <c r="C705" s="241"/>
      <c r="D705" s="210" t="s">
        <v>212</v>
      </c>
      <c r="E705" s="242" t="s">
        <v>19</v>
      </c>
      <c r="F705" s="243" t="s">
        <v>285</v>
      </c>
      <c r="G705" s="241"/>
      <c r="H705" s="244">
        <v>1.26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212</v>
      </c>
      <c r="AU705" s="250" t="s">
        <v>83</v>
      </c>
      <c r="AV705" s="14" t="s">
        <v>83</v>
      </c>
      <c r="AW705" s="14" t="s">
        <v>33</v>
      </c>
      <c r="AX705" s="14" t="s">
        <v>72</v>
      </c>
      <c r="AY705" s="250" t="s">
        <v>126</v>
      </c>
    </row>
    <row r="706" s="13" customFormat="1">
      <c r="A706" s="13"/>
      <c r="B706" s="230"/>
      <c r="C706" s="231"/>
      <c r="D706" s="210" t="s">
        <v>212</v>
      </c>
      <c r="E706" s="232" t="s">
        <v>19</v>
      </c>
      <c r="F706" s="233" t="s">
        <v>655</v>
      </c>
      <c r="G706" s="231"/>
      <c r="H706" s="232" t="s">
        <v>19</v>
      </c>
      <c r="I706" s="234"/>
      <c r="J706" s="231"/>
      <c r="K706" s="231"/>
      <c r="L706" s="235"/>
      <c r="M706" s="236"/>
      <c r="N706" s="237"/>
      <c r="O706" s="237"/>
      <c r="P706" s="237"/>
      <c r="Q706" s="237"/>
      <c r="R706" s="237"/>
      <c r="S706" s="237"/>
      <c r="T706" s="23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9" t="s">
        <v>212</v>
      </c>
      <c r="AU706" s="239" t="s">
        <v>83</v>
      </c>
      <c r="AV706" s="13" t="s">
        <v>80</v>
      </c>
      <c r="AW706" s="13" t="s">
        <v>33</v>
      </c>
      <c r="AX706" s="13" t="s">
        <v>72</v>
      </c>
      <c r="AY706" s="239" t="s">
        <v>126</v>
      </c>
    </row>
    <row r="707" s="14" customFormat="1">
      <c r="A707" s="14"/>
      <c r="B707" s="240"/>
      <c r="C707" s="241"/>
      <c r="D707" s="210" t="s">
        <v>212</v>
      </c>
      <c r="E707" s="242" t="s">
        <v>19</v>
      </c>
      <c r="F707" s="243" t="s">
        <v>246</v>
      </c>
      <c r="G707" s="241"/>
      <c r="H707" s="244">
        <v>11.658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212</v>
      </c>
      <c r="AU707" s="250" t="s">
        <v>83</v>
      </c>
      <c r="AV707" s="14" t="s">
        <v>83</v>
      </c>
      <c r="AW707" s="14" t="s">
        <v>33</v>
      </c>
      <c r="AX707" s="14" t="s">
        <v>72</v>
      </c>
      <c r="AY707" s="250" t="s">
        <v>126</v>
      </c>
    </row>
    <row r="708" s="14" customFormat="1">
      <c r="A708" s="14"/>
      <c r="B708" s="240"/>
      <c r="C708" s="241"/>
      <c r="D708" s="210" t="s">
        <v>212</v>
      </c>
      <c r="E708" s="242" t="s">
        <v>19</v>
      </c>
      <c r="F708" s="243" t="s">
        <v>247</v>
      </c>
      <c r="G708" s="241"/>
      <c r="H708" s="244">
        <v>-1.8180000000000001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212</v>
      </c>
      <c r="AU708" s="250" t="s">
        <v>83</v>
      </c>
      <c r="AV708" s="14" t="s">
        <v>83</v>
      </c>
      <c r="AW708" s="14" t="s">
        <v>33</v>
      </c>
      <c r="AX708" s="14" t="s">
        <v>72</v>
      </c>
      <c r="AY708" s="250" t="s">
        <v>126</v>
      </c>
    </row>
    <row r="709" s="14" customFormat="1">
      <c r="A709" s="14"/>
      <c r="B709" s="240"/>
      <c r="C709" s="241"/>
      <c r="D709" s="210" t="s">
        <v>212</v>
      </c>
      <c r="E709" s="242" t="s">
        <v>19</v>
      </c>
      <c r="F709" s="243" t="s">
        <v>658</v>
      </c>
      <c r="G709" s="241"/>
      <c r="H709" s="244">
        <v>12.27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212</v>
      </c>
      <c r="AU709" s="250" t="s">
        <v>83</v>
      </c>
      <c r="AV709" s="14" t="s">
        <v>83</v>
      </c>
      <c r="AW709" s="14" t="s">
        <v>33</v>
      </c>
      <c r="AX709" s="14" t="s">
        <v>72</v>
      </c>
      <c r="AY709" s="250" t="s">
        <v>126</v>
      </c>
    </row>
    <row r="710" s="13" customFormat="1">
      <c r="A710" s="13"/>
      <c r="B710" s="230"/>
      <c r="C710" s="231"/>
      <c r="D710" s="210" t="s">
        <v>212</v>
      </c>
      <c r="E710" s="232" t="s">
        <v>19</v>
      </c>
      <c r="F710" s="233" t="s">
        <v>286</v>
      </c>
      <c r="G710" s="231"/>
      <c r="H710" s="232" t="s">
        <v>19</v>
      </c>
      <c r="I710" s="234"/>
      <c r="J710" s="231"/>
      <c r="K710" s="231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212</v>
      </c>
      <c r="AU710" s="239" t="s">
        <v>83</v>
      </c>
      <c r="AV710" s="13" t="s">
        <v>80</v>
      </c>
      <c r="AW710" s="13" t="s">
        <v>33</v>
      </c>
      <c r="AX710" s="13" t="s">
        <v>72</v>
      </c>
      <c r="AY710" s="239" t="s">
        <v>126</v>
      </c>
    </row>
    <row r="711" s="13" customFormat="1">
      <c r="A711" s="13"/>
      <c r="B711" s="230"/>
      <c r="C711" s="231"/>
      <c r="D711" s="210" t="s">
        <v>212</v>
      </c>
      <c r="E711" s="232" t="s">
        <v>19</v>
      </c>
      <c r="F711" s="233" t="s">
        <v>270</v>
      </c>
      <c r="G711" s="231"/>
      <c r="H711" s="232" t="s">
        <v>19</v>
      </c>
      <c r="I711" s="234"/>
      <c r="J711" s="231"/>
      <c r="K711" s="231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212</v>
      </c>
      <c r="AU711" s="239" t="s">
        <v>83</v>
      </c>
      <c r="AV711" s="13" t="s">
        <v>80</v>
      </c>
      <c r="AW711" s="13" t="s">
        <v>33</v>
      </c>
      <c r="AX711" s="13" t="s">
        <v>72</v>
      </c>
      <c r="AY711" s="239" t="s">
        <v>126</v>
      </c>
    </row>
    <row r="712" s="14" customFormat="1">
      <c r="A712" s="14"/>
      <c r="B712" s="240"/>
      <c r="C712" s="241"/>
      <c r="D712" s="210" t="s">
        <v>212</v>
      </c>
      <c r="E712" s="242" t="s">
        <v>19</v>
      </c>
      <c r="F712" s="243" t="s">
        <v>287</v>
      </c>
      <c r="G712" s="241"/>
      <c r="H712" s="244">
        <v>63.314999999999998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212</v>
      </c>
      <c r="AU712" s="250" t="s">
        <v>83</v>
      </c>
      <c r="AV712" s="14" t="s">
        <v>83</v>
      </c>
      <c r="AW712" s="14" t="s">
        <v>33</v>
      </c>
      <c r="AX712" s="14" t="s">
        <v>72</v>
      </c>
      <c r="AY712" s="250" t="s">
        <v>126</v>
      </c>
    </row>
    <row r="713" s="14" customFormat="1">
      <c r="A713" s="14"/>
      <c r="B713" s="240"/>
      <c r="C713" s="241"/>
      <c r="D713" s="210" t="s">
        <v>212</v>
      </c>
      <c r="E713" s="242" t="s">
        <v>19</v>
      </c>
      <c r="F713" s="243" t="s">
        <v>282</v>
      </c>
      <c r="G713" s="241"/>
      <c r="H713" s="244">
        <v>-4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212</v>
      </c>
      <c r="AU713" s="250" t="s">
        <v>83</v>
      </c>
      <c r="AV713" s="14" t="s">
        <v>83</v>
      </c>
      <c r="AW713" s="14" t="s">
        <v>33</v>
      </c>
      <c r="AX713" s="14" t="s">
        <v>72</v>
      </c>
      <c r="AY713" s="250" t="s">
        <v>126</v>
      </c>
    </row>
    <row r="714" s="14" customFormat="1">
      <c r="A714" s="14"/>
      <c r="B714" s="240"/>
      <c r="C714" s="241"/>
      <c r="D714" s="210" t="s">
        <v>212</v>
      </c>
      <c r="E714" s="242" t="s">
        <v>19</v>
      </c>
      <c r="F714" s="243" t="s">
        <v>288</v>
      </c>
      <c r="G714" s="241"/>
      <c r="H714" s="244">
        <v>-1.6160000000000001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212</v>
      </c>
      <c r="AU714" s="250" t="s">
        <v>83</v>
      </c>
      <c r="AV714" s="14" t="s">
        <v>83</v>
      </c>
      <c r="AW714" s="14" t="s">
        <v>33</v>
      </c>
      <c r="AX714" s="14" t="s">
        <v>72</v>
      </c>
      <c r="AY714" s="250" t="s">
        <v>126</v>
      </c>
    </row>
    <row r="715" s="14" customFormat="1">
      <c r="A715" s="14"/>
      <c r="B715" s="240"/>
      <c r="C715" s="241"/>
      <c r="D715" s="210" t="s">
        <v>212</v>
      </c>
      <c r="E715" s="242" t="s">
        <v>19</v>
      </c>
      <c r="F715" s="243" t="s">
        <v>284</v>
      </c>
      <c r="G715" s="241"/>
      <c r="H715" s="244">
        <v>-2.25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212</v>
      </c>
      <c r="AU715" s="250" t="s">
        <v>83</v>
      </c>
      <c r="AV715" s="14" t="s">
        <v>83</v>
      </c>
      <c r="AW715" s="14" t="s">
        <v>33</v>
      </c>
      <c r="AX715" s="14" t="s">
        <v>72</v>
      </c>
      <c r="AY715" s="250" t="s">
        <v>126</v>
      </c>
    </row>
    <row r="716" s="14" customFormat="1">
      <c r="A716" s="14"/>
      <c r="B716" s="240"/>
      <c r="C716" s="241"/>
      <c r="D716" s="210" t="s">
        <v>212</v>
      </c>
      <c r="E716" s="242" t="s">
        <v>19</v>
      </c>
      <c r="F716" s="243" t="s">
        <v>285</v>
      </c>
      <c r="G716" s="241"/>
      <c r="H716" s="244">
        <v>1.26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212</v>
      </c>
      <c r="AU716" s="250" t="s">
        <v>83</v>
      </c>
      <c r="AV716" s="14" t="s">
        <v>83</v>
      </c>
      <c r="AW716" s="14" t="s">
        <v>33</v>
      </c>
      <c r="AX716" s="14" t="s">
        <v>72</v>
      </c>
      <c r="AY716" s="250" t="s">
        <v>126</v>
      </c>
    </row>
    <row r="717" s="14" customFormat="1">
      <c r="A717" s="14"/>
      <c r="B717" s="240"/>
      <c r="C717" s="241"/>
      <c r="D717" s="210" t="s">
        <v>212</v>
      </c>
      <c r="E717" s="242" t="s">
        <v>19</v>
      </c>
      <c r="F717" s="243" t="s">
        <v>289</v>
      </c>
      <c r="G717" s="241"/>
      <c r="H717" s="244">
        <v>-1.5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212</v>
      </c>
      <c r="AU717" s="250" t="s">
        <v>83</v>
      </c>
      <c r="AV717" s="14" t="s">
        <v>83</v>
      </c>
      <c r="AW717" s="14" t="s">
        <v>33</v>
      </c>
      <c r="AX717" s="14" t="s">
        <v>72</v>
      </c>
      <c r="AY717" s="250" t="s">
        <v>126</v>
      </c>
    </row>
    <row r="718" s="14" customFormat="1">
      <c r="A718" s="14"/>
      <c r="B718" s="240"/>
      <c r="C718" s="241"/>
      <c r="D718" s="210" t="s">
        <v>212</v>
      </c>
      <c r="E718" s="242" t="s">
        <v>19</v>
      </c>
      <c r="F718" s="243" t="s">
        <v>290</v>
      </c>
      <c r="G718" s="241"/>
      <c r="H718" s="244">
        <v>1.1200000000000001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212</v>
      </c>
      <c r="AU718" s="250" t="s">
        <v>83</v>
      </c>
      <c r="AV718" s="14" t="s">
        <v>83</v>
      </c>
      <c r="AW718" s="14" t="s">
        <v>33</v>
      </c>
      <c r="AX718" s="14" t="s">
        <v>72</v>
      </c>
      <c r="AY718" s="250" t="s">
        <v>126</v>
      </c>
    </row>
    <row r="719" s="14" customFormat="1">
      <c r="A719" s="14"/>
      <c r="B719" s="240"/>
      <c r="C719" s="241"/>
      <c r="D719" s="210" t="s">
        <v>212</v>
      </c>
      <c r="E719" s="242" t="s">
        <v>19</v>
      </c>
      <c r="F719" s="243" t="s">
        <v>659</v>
      </c>
      <c r="G719" s="241"/>
      <c r="H719" s="244">
        <v>19.510000000000002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212</v>
      </c>
      <c r="AU719" s="250" t="s">
        <v>83</v>
      </c>
      <c r="AV719" s="14" t="s">
        <v>83</v>
      </c>
      <c r="AW719" s="14" t="s">
        <v>33</v>
      </c>
      <c r="AX719" s="14" t="s">
        <v>72</v>
      </c>
      <c r="AY719" s="250" t="s">
        <v>126</v>
      </c>
    </row>
    <row r="720" s="13" customFormat="1">
      <c r="A720" s="13"/>
      <c r="B720" s="230"/>
      <c r="C720" s="231"/>
      <c r="D720" s="210" t="s">
        <v>212</v>
      </c>
      <c r="E720" s="232" t="s">
        <v>19</v>
      </c>
      <c r="F720" s="233" t="s">
        <v>291</v>
      </c>
      <c r="G720" s="231"/>
      <c r="H720" s="232" t="s">
        <v>19</v>
      </c>
      <c r="I720" s="234"/>
      <c r="J720" s="231"/>
      <c r="K720" s="231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212</v>
      </c>
      <c r="AU720" s="239" t="s">
        <v>83</v>
      </c>
      <c r="AV720" s="13" t="s">
        <v>80</v>
      </c>
      <c r="AW720" s="13" t="s">
        <v>33</v>
      </c>
      <c r="AX720" s="13" t="s">
        <v>72</v>
      </c>
      <c r="AY720" s="239" t="s">
        <v>126</v>
      </c>
    </row>
    <row r="721" s="13" customFormat="1">
      <c r="A721" s="13"/>
      <c r="B721" s="230"/>
      <c r="C721" s="231"/>
      <c r="D721" s="210" t="s">
        <v>212</v>
      </c>
      <c r="E721" s="232" t="s">
        <v>19</v>
      </c>
      <c r="F721" s="233" t="s">
        <v>270</v>
      </c>
      <c r="G721" s="231"/>
      <c r="H721" s="232" t="s">
        <v>19</v>
      </c>
      <c r="I721" s="234"/>
      <c r="J721" s="231"/>
      <c r="K721" s="231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212</v>
      </c>
      <c r="AU721" s="239" t="s">
        <v>83</v>
      </c>
      <c r="AV721" s="13" t="s">
        <v>80</v>
      </c>
      <c r="AW721" s="13" t="s">
        <v>33</v>
      </c>
      <c r="AX721" s="13" t="s">
        <v>72</v>
      </c>
      <c r="AY721" s="239" t="s">
        <v>126</v>
      </c>
    </row>
    <row r="722" s="14" customFormat="1">
      <c r="A722" s="14"/>
      <c r="B722" s="240"/>
      <c r="C722" s="241"/>
      <c r="D722" s="210" t="s">
        <v>212</v>
      </c>
      <c r="E722" s="242" t="s">
        <v>19</v>
      </c>
      <c r="F722" s="243" t="s">
        <v>292</v>
      </c>
      <c r="G722" s="241"/>
      <c r="H722" s="244">
        <v>16.75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212</v>
      </c>
      <c r="AU722" s="250" t="s">
        <v>83</v>
      </c>
      <c r="AV722" s="14" t="s">
        <v>83</v>
      </c>
      <c r="AW722" s="14" t="s">
        <v>33</v>
      </c>
      <c r="AX722" s="14" t="s">
        <v>72</v>
      </c>
      <c r="AY722" s="250" t="s">
        <v>126</v>
      </c>
    </row>
    <row r="723" s="14" customFormat="1">
      <c r="A723" s="14"/>
      <c r="B723" s="240"/>
      <c r="C723" s="241"/>
      <c r="D723" s="210" t="s">
        <v>212</v>
      </c>
      <c r="E723" s="242" t="s">
        <v>19</v>
      </c>
      <c r="F723" s="243" t="s">
        <v>293</v>
      </c>
      <c r="G723" s="241"/>
      <c r="H723" s="244">
        <v>-3.2320000000000002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212</v>
      </c>
      <c r="AU723" s="250" t="s">
        <v>83</v>
      </c>
      <c r="AV723" s="14" t="s">
        <v>83</v>
      </c>
      <c r="AW723" s="14" t="s">
        <v>33</v>
      </c>
      <c r="AX723" s="14" t="s">
        <v>72</v>
      </c>
      <c r="AY723" s="250" t="s">
        <v>126</v>
      </c>
    </row>
    <row r="724" s="14" customFormat="1">
      <c r="A724" s="14"/>
      <c r="B724" s="240"/>
      <c r="C724" s="241"/>
      <c r="D724" s="210" t="s">
        <v>212</v>
      </c>
      <c r="E724" s="242" t="s">
        <v>19</v>
      </c>
      <c r="F724" s="243" t="s">
        <v>294</v>
      </c>
      <c r="G724" s="241"/>
      <c r="H724" s="244">
        <v>-1.98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212</v>
      </c>
      <c r="AU724" s="250" t="s">
        <v>83</v>
      </c>
      <c r="AV724" s="14" t="s">
        <v>83</v>
      </c>
      <c r="AW724" s="14" t="s">
        <v>33</v>
      </c>
      <c r="AX724" s="14" t="s">
        <v>72</v>
      </c>
      <c r="AY724" s="250" t="s">
        <v>126</v>
      </c>
    </row>
    <row r="725" s="14" customFormat="1">
      <c r="A725" s="14"/>
      <c r="B725" s="240"/>
      <c r="C725" s="241"/>
      <c r="D725" s="210" t="s">
        <v>212</v>
      </c>
      <c r="E725" s="242" t="s">
        <v>19</v>
      </c>
      <c r="F725" s="243" t="s">
        <v>295</v>
      </c>
      <c r="G725" s="241"/>
      <c r="H725" s="244">
        <v>-5.4000000000000004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0" t="s">
        <v>212</v>
      </c>
      <c r="AU725" s="250" t="s">
        <v>83</v>
      </c>
      <c r="AV725" s="14" t="s">
        <v>83</v>
      </c>
      <c r="AW725" s="14" t="s">
        <v>33</v>
      </c>
      <c r="AX725" s="14" t="s">
        <v>72</v>
      </c>
      <c r="AY725" s="250" t="s">
        <v>126</v>
      </c>
    </row>
    <row r="726" s="14" customFormat="1">
      <c r="A726" s="14"/>
      <c r="B726" s="240"/>
      <c r="C726" s="241"/>
      <c r="D726" s="210" t="s">
        <v>212</v>
      </c>
      <c r="E726" s="242" t="s">
        <v>19</v>
      </c>
      <c r="F726" s="243" t="s">
        <v>660</v>
      </c>
      <c r="G726" s="241"/>
      <c r="H726" s="244">
        <v>1.5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212</v>
      </c>
      <c r="AU726" s="250" t="s">
        <v>83</v>
      </c>
      <c r="AV726" s="14" t="s">
        <v>83</v>
      </c>
      <c r="AW726" s="14" t="s">
        <v>33</v>
      </c>
      <c r="AX726" s="14" t="s">
        <v>72</v>
      </c>
      <c r="AY726" s="250" t="s">
        <v>126</v>
      </c>
    </row>
    <row r="727" s="13" customFormat="1">
      <c r="A727" s="13"/>
      <c r="B727" s="230"/>
      <c r="C727" s="231"/>
      <c r="D727" s="210" t="s">
        <v>212</v>
      </c>
      <c r="E727" s="232" t="s">
        <v>19</v>
      </c>
      <c r="F727" s="233" t="s">
        <v>296</v>
      </c>
      <c r="G727" s="231"/>
      <c r="H727" s="232" t="s">
        <v>19</v>
      </c>
      <c r="I727" s="234"/>
      <c r="J727" s="231"/>
      <c r="K727" s="231"/>
      <c r="L727" s="235"/>
      <c r="M727" s="236"/>
      <c r="N727" s="237"/>
      <c r="O727" s="237"/>
      <c r="P727" s="237"/>
      <c r="Q727" s="237"/>
      <c r="R727" s="237"/>
      <c r="S727" s="237"/>
      <c r="T727" s="23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9" t="s">
        <v>212</v>
      </c>
      <c r="AU727" s="239" t="s">
        <v>83</v>
      </c>
      <c r="AV727" s="13" t="s">
        <v>80</v>
      </c>
      <c r="AW727" s="13" t="s">
        <v>33</v>
      </c>
      <c r="AX727" s="13" t="s">
        <v>72</v>
      </c>
      <c r="AY727" s="239" t="s">
        <v>126</v>
      </c>
    </row>
    <row r="728" s="13" customFormat="1">
      <c r="A728" s="13"/>
      <c r="B728" s="230"/>
      <c r="C728" s="231"/>
      <c r="D728" s="210" t="s">
        <v>212</v>
      </c>
      <c r="E728" s="232" t="s">
        <v>19</v>
      </c>
      <c r="F728" s="233" t="s">
        <v>270</v>
      </c>
      <c r="G728" s="231"/>
      <c r="H728" s="232" t="s">
        <v>19</v>
      </c>
      <c r="I728" s="234"/>
      <c r="J728" s="231"/>
      <c r="K728" s="231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212</v>
      </c>
      <c r="AU728" s="239" t="s">
        <v>83</v>
      </c>
      <c r="AV728" s="13" t="s">
        <v>80</v>
      </c>
      <c r="AW728" s="13" t="s">
        <v>33</v>
      </c>
      <c r="AX728" s="13" t="s">
        <v>72</v>
      </c>
      <c r="AY728" s="239" t="s">
        <v>126</v>
      </c>
    </row>
    <row r="729" s="14" customFormat="1">
      <c r="A729" s="14"/>
      <c r="B729" s="240"/>
      <c r="C729" s="241"/>
      <c r="D729" s="210" t="s">
        <v>212</v>
      </c>
      <c r="E729" s="242" t="s">
        <v>19</v>
      </c>
      <c r="F729" s="243" t="s">
        <v>297</v>
      </c>
      <c r="G729" s="241"/>
      <c r="H729" s="244">
        <v>16.079999999999998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212</v>
      </c>
      <c r="AU729" s="250" t="s">
        <v>83</v>
      </c>
      <c r="AV729" s="14" t="s">
        <v>83</v>
      </c>
      <c r="AW729" s="14" t="s">
        <v>33</v>
      </c>
      <c r="AX729" s="14" t="s">
        <v>72</v>
      </c>
      <c r="AY729" s="250" t="s">
        <v>126</v>
      </c>
    </row>
    <row r="730" s="14" customFormat="1">
      <c r="A730" s="14"/>
      <c r="B730" s="240"/>
      <c r="C730" s="241"/>
      <c r="D730" s="210" t="s">
        <v>212</v>
      </c>
      <c r="E730" s="242" t="s">
        <v>19</v>
      </c>
      <c r="F730" s="243" t="s">
        <v>288</v>
      </c>
      <c r="G730" s="241"/>
      <c r="H730" s="244">
        <v>-1.6160000000000001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212</v>
      </c>
      <c r="AU730" s="250" t="s">
        <v>83</v>
      </c>
      <c r="AV730" s="14" t="s">
        <v>83</v>
      </c>
      <c r="AW730" s="14" t="s">
        <v>33</v>
      </c>
      <c r="AX730" s="14" t="s">
        <v>72</v>
      </c>
      <c r="AY730" s="250" t="s">
        <v>126</v>
      </c>
    </row>
    <row r="731" s="14" customFormat="1">
      <c r="A731" s="14"/>
      <c r="B731" s="240"/>
      <c r="C731" s="241"/>
      <c r="D731" s="210" t="s">
        <v>212</v>
      </c>
      <c r="E731" s="242" t="s">
        <v>19</v>
      </c>
      <c r="F731" s="243" t="s">
        <v>298</v>
      </c>
      <c r="G731" s="241"/>
      <c r="H731" s="244">
        <v>-1.125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212</v>
      </c>
      <c r="AU731" s="250" t="s">
        <v>83</v>
      </c>
      <c r="AV731" s="14" t="s">
        <v>83</v>
      </c>
      <c r="AW731" s="14" t="s">
        <v>33</v>
      </c>
      <c r="AX731" s="14" t="s">
        <v>72</v>
      </c>
      <c r="AY731" s="250" t="s">
        <v>126</v>
      </c>
    </row>
    <row r="732" s="14" customFormat="1">
      <c r="A732" s="14"/>
      <c r="B732" s="240"/>
      <c r="C732" s="241"/>
      <c r="D732" s="210" t="s">
        <v>212</v>
      </c>
      <c r="E732" s="242" t="s">
        <v>19</v>
      </c>
      <c r="F732" s="243" t="s">
        <v>299</v>
      </c>
      <c r="G732" s="241"/>
      <c r="H732" s="244">
        <v>1.05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212</v>
      </c>
      <c r="AU732" s="250" t="s">
        <v>83</v>
      </c>
      <c r="AV732" s="14" t="s">
        <v>83</v>
      </c>
      <c r="AW732" s="14" t="s">
        <v>33</v>
      </c>
      <c r="AX732" s="14" t="s">
        <v>72</v>
      </c>
      <c r="AY732" s="250" t="s">
        <v>126</v>
      </c>
    </row>
    <row r="733" s="14" customFormat="1">
      <c r="A733" s="14"/>
      <c r="B733" s="240"/>
      <c r="C733" s="241"/>
      <c r="D733" s="210" t="s">
        <v>212</v>
      </c>
      <c r="E733" s="242" t="s">
        <v>19</v>
      </c>
      <c r="F733" s="243" t="s">
        <v>300</v>
      </c>
      <c r="G733" s="241"/>
      <c r="H733" s="244">
        <v>-5.5499999999999998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212</v>
      </c>
      <c r="AU733" s="250" t="s">
        <v>83</v>
      </c>
      <c r="AV733" s="14" t="s">
        <v>83</v>
      </c>
      <c r="AW733" s="14" t="s">
        <v>33</v>
      </c>
      <c r="AX733" s="14" t="s">
        <v>72</v>
      </c>
      <c r="AY733" s="250" t="s">
        <v>126</v>
      </c>
    </row>
    <row r="734" s="14" customFormat="1">
      <c r="A734" s="14"/>
      <c r="B734" s="240"/>
      <c r="C734" s="241"/>
      <c r="D734" s="210" t="s">
        <v>212</v>
      </c>
      <c r="E734" s="242" t="s">
        <v>19</v>
      </c>
      <c r="F734" s="243" t="s">
        <v>661</v>
      </c>
      <c r="G734" s="241"/>
      <c r="H734" s="244">
        <v>1.3500000000000001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212</v>
      </c>
      <c r="AU734" s="250" t="s">
        <v>83</v>
      </c>
      <c r="AV734" s="14" t="s">
        <v>83</v>
      </c>
      <c r="AW734" s="14" t="s">
        <v>33</v>
      </c>
      <c r="AX734" s="14" t="s">
        <v>72</v>
      </c>
      <c r="AY734" s="250" t="s">
        <v>126</v>
      </c>
    </row>
    <row r="735" s="13" customFormat="1">
      <c r="A735" s="13"/>
      <c r="B735" s="230"/>
      <c r="C735" s="231"/>
      <c r="D735" s="210" t="s">
        <v>212</v>
      </c>
      <c r="E735" s="232" t="s">
        <v>19</v>
      </c>
      <c r="F735" s="233" t="s">
        <v>301</v>
      </c>
      <c r="G735" s="231"/>
      <c r="H735" s="232" t="s">
        <v>19</v>
      </c>
      <c r="I735" s="234"/>
      <c r="J735" s="231"/>
      <c r="K735" s="231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212</v>
      </c>
      <c r="AU735" s="239" t="s">
        <v>83</v>
      </c>
      <c r="AV735" s="13" t="s">
        <v>80</v>
      </c>
      <c r="AW735" s="13" t="s">
        <v>33</v>
      </c>
      <c r="AX735" s="13" t="s">
        <v>72</v>
      </c>
      <c r="AY735" s="239" t="s">
        <v>126</v>
      </c>
    </row>
    <row r="736" s="14" customFormat="1">
      <c r="A736" s="14"/>
      <c r="B736" s="240"/>
      <c r="C736" s="241"/>
      <c r="D736" s="210" t="s">
        <v>212</v>
      </c>
      <c r="E736" s="242" t="s">
        <v>19</v>
      </c>
      <c r="F736" s="243" t="s">
        <v>302</v>
      </c>
      <c r="G736" s="241"/>
      <c r="H736" s="244">
        <v>34.840000000000003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212</v>
      </c>
      <c r="AU736" s="250" t="s">
        <v>83</v>
      </c>
      <c r="AV736" s="14" t="s">
        <v>83</v>
      </c>
      <c r="AW736" s="14" t="s">
        <v>33</v>
      </c>
      <c r="AX736" s="14" t="s">
        <v>72</v>
      </c>
      <c r="AY736" s="250" t="s">
        <v>126</v>
      </c>
    </row>
    <row r="737" s="14" customFormat="1">
      <c r="A737" s="14"/>
      <c r="B737" s="240"/>
      <c r="C737" s="241"/>
      <c r="D737" s="210" t="s">
        <v>212</v>
      </c>
      <c r="E737" s="242" t="s">
        <v>19</v>
      </c>
      <c r="F737" s="243" t="s">
        <v>303</v>
      </c>
      <c r="G737" s="241"/>
      <c r="H737" s="244">
        <v>-19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212</v>
      </c>
      <c r="AU737" s="250" t="s">
        <v>83</v>
      </c>
      <c r="AV737" s="14" t="s">
        <v>83</v>
      </c>
      <c r="AW737" s="14" t="s">
        <v>33</v>
      </c>
      <c r="AX737" s="14" t="s">
        <v>72</v>
      </c>
      <c r="AY737" s="250" t="s">
        <v>126</v>
      </c>
    </row>
    <row r="738" s="14" customFormat="1">
      <c r="A738" s="14"/>
      <c r="B738" s="240"/>
      <c r="C738" s="241"/>
      <c r="D738" s="210" t="s">
        <v>212</v>
      </c>
      <c r="E738" s="242" t="s">
        <v>19</v>
      </c>
      <c r="F738" s="243" t="s">
        <v>662</v>
      </c>
      <c r="G738" s="241"/>
      <c r="H738" s="244">
        <v>5.2199999999999998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212</v>
      </c>
      <c r="AU738" s="250" t="s">
        <v>83</v>
      </c>
      <c r="AV738" s="14" t="s">
        <v>83</v>
      </c>
      <c r="AW738" s="14" t="s">
        <v>33</v>
      </c>
      <c r="AX738" s="14" t="s">
        <v>72</v>
      </c>
      <c r="AY738" s="250" t="s">
        <v>126</v>
      </c>
    </row>
    <row r="739" s="15" customFormat="1">
      <c r="A739" s="15"/>
      <c r="B739" s="261"/>
      <c r="C739" s="262"/>
      <c r="D739" s="210" t="s">
        <v>212</v>
      </c>
      <c r="E739" s="263" t="s">
        <v>19</v>
      </c>
      <c r="F739" s="264" t="s">
        <v>248</v>
      </c>
      <c r="G739" s="262"/>
      <c r="H739" s="265">
        <v>312.79499999999996</v>
      </c>
      <c r="I739" s="266"/>
      <c r="J739" s="262"/>
      <c r="K739" s="262"/>
      <c r="L739" s="267"/>
      <c r="M739" s="268"/>
      <c r="N739" s="269"/>
      <c r="O739" s="269"/>
      <c r="P739" s="269"/>
      <c r="Q739" s="269"/>
      <c r="R739" s="269"/>
      <c r="S739" s="269"/>
      <c r="T739" s="270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1" t="s">
        <v>212</v>
      </c>
      <c r="AU739" s="271" t="s">
        <v>83</v>
      </c>
      <c r="AV739" s="15" t="s">
        <v>125</v>
      </c>
      <c r="AW739" s="15" t="s">
        <v>33</v>
      </c>
      <c r="AX739" s="15" t="s">
        <v>80</v>
      </c>
      <c r="AY739" s="271" t="s">
        <v>126</v>
      </c>
    </row>
    <row r="740" s="11" customFormat="1" ht="25.92" customHeight="1">
      <c r="A740" s="11"/>
      <c r="B740" s="183"/>
      <c r="C740" s="184"/>
      <c r="D740" s="185" t="s">
        <v>71</v>
      </c>
      <c r="E740" s="186" t="s">
        <v>669</v>
      </c>
      <c r="F740" s="186" t="s">
        <v>670</v>
      </c>
      <c r="G740" s="184"/>
      <c r="H740" s="184"/>
      <c r="I740" s="187"/>
      <c r="J740" s="188">
        <f>BK740</f>
        <v>0</v>
      </c>
      <c r="K740" s="184"/>
      <c r="L740" s="189"/>
      <c r="M740" s="190"/>
      <c r="N740" s="191"/>
      <c r="O740" s="191"/>
      <c r="P740" s="192">
        <f>SUM(P741:P744)</f>
        <v>0</v>
      </c>
      <c r="Q740" s="191"/>
      <c r="R740" s="192">
        <f>SUM(R741:R744)</f>
        <v>0</v>
      </c>
      <c r="S740" s="191"/>
      <c r="T740" s="193">
        <f>SUM(T741:T744)</f>
        <v>0</v>
      </c>
      <c r="U740" s="11"/>
      <c r="V740" s="11"/>
      <c r="W740" s="11"/>
      <c r="X740" s="11"/>
      <c r="Y740" s="11"/>
      <c r="Z740" s="11"/>
      <c r="AA740" s="11"/>
      <c r="AB740" s="11"/>
      <c r="AC740" s="11"/>
      <c r="AD740" s="11"/>
      <c r="AE740" s="11"/>
      <c r="AR740" s="194" t="s">
        <v>125</v>
      </c>
      <c r="AT740" s="195" t="s">
        <v>71</v>
      </c>
      <c r="AU740" s="195" t="s">
        <v>72</v>
      </c>
      <c r="AY740" s="194" t="s">
        <v>126</v>
      </c>
      <c r="BK740" s="196">
        <f>SUM(BK741:BK744)</f>
        <v>0</v>
      </c>
    </row>
    <row r="741" s="2" customFormat="1" ht="21.75" customHeight="1">
      <c r="A741" s="39"/>
      <c r="B741" s="40"/>
      <c r="C741" s="197" t="s">
        <v>671</v>
      </c>
      <c r="D741" s="197" t="s">
        <v>127</v>
      </c>
      <c r="E741" s="198" t="s">
        <v>672</v>
      </c>
      <c r="F741" s="199" t="s">
        <v>673</v>
      </c>
      <c r="G741" s="200" t="s">
        <v>674</v>
      </c>
      <c r="H741" s="201">
        <v>119</v>
      </c>
      <c r="I741" s="202"/>
      <c r="J741" s="203">
        <f>ROUND(I741*H741,2)</f>
        <v>0</v>
      </c>
      <c r="K741" s="199" t="s">
        <v>172</v>
      </c>
      <c r="L741" s="45"/>
      <c r="M741" s="204" t="s">
        <v>19</v>
      </c>
      <c r="N741" s="205" t="s">
        <v>43</v>
      </c>
      <c r="O741" s="85"/>
      <c r="P741" s="206">
        <f>O741*H741</f>
        <v>0</v>
      </c>
      <c r="Q741" s="206">
        <v>0</v>
      </c>
      <c r="R741" s="206">
        <f>Q741*H741</f>
        <v>0</v>
      </c>
      <c r="S741" s="206">
        <v>0</v>
      </c>
      <c r="T741" s="207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08" t="s">
        <v>130</v>
      </c>
      <c r="AT741" s="208" t="s">
        <v>127</v>
      </c>
      <c r="AU741" s="208" t="s">
        <v>80</v>
      </c>
      <c r="AY741" s="18" t="s">
        <v>126</v>
      </c>
      <c r="BE741" s="209">
        <f>IF(N741="základní",J741,0)</f>
        <v>0</v>
      </c>
      <c r="BF741" s="209">
        <f>IF(N741="snížená",J741,0)</f>
        <v>0</v>
      </c>
      <c r="BG741" s="209">
        <f>IF(N741="zákl. přenesená",J741,0)</f>
        <v>0</v>
      </c>
      <c r="BH741" s="209">
        <f>IF(N741="sníž. přenesená",J741,0)</f>
        <v>0</v>
      </c>
      <c r="BI741" s="209">
        <f>IF(N741="nulová",J741,0)</f>
        <v>0</v>
      </c>
      <c r="BJ741" s="18" t="s">
        <v>80</v>
      </c>
      <c r="BK741" s="209">
        <f>ROUND(I741*H741,2)</f>
        <v>0</v>
      </c>
      <c r="BL741" s="18" t="s">
        <v>130</v>
      </c>
      <c r="BM741" s="208" t="s">
        <v>675</v>
      </c>
    </row>
    <row r="742" s="2" customFormat="1">
      <c r="A742" s="39"/>
      <c r="B742" s="40"/>
      <c r="C742" s="41"/>
      <c r="D742" s="210" t="s">
        <v>132</v>
      </c>
      <c r="E742" s="41"/>
      <c r="F742" s="211" t="s">
        <v>676</v>
      </c>
      <c r="G742" s="41"/>
      <c r="H742" s="41"/>
      <c r="I742" s="212"/>
      <c r="J742" s="41"/>
      <c r="K742" s="41"/>
      <c r="L742" s="45"/>
      <c r="M742" s="213"/>
      <c r="N742" s="214"/>
      <c r="O742" s="85"/>
      <c r="P742" s="85"/>
      <c r="Q742" s="85"/>
      <c r="R742" s="85"/>
      <c r="S742" s="85"/>
      <c r="T742" s="86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132</v>
      </c>
      <c r="AU742" s="18" t="s">
        <v>80</v>
      </c>
    </row>
    <row r="743" s="2" customFormat="1">
      <c r="A743" s="39"/>
      <c r="B743" s="40"/>
      <c r="C743" s="41"/>
      <c r="D743" s="228" t="s">
        <v>175</v>
      </c>
      <c r="E743" s="41"/>
      <c r="F743" s="229" t="s">
        <v>677</v>
      </c>
      <c r="G743" s="41"/>
      <c r="H743" s="41"/>
      <c r="I743" s="212"/>
      <c r="J743" s="41"/>
      <c r="K743" s="41"/>
      <c r="L743" s="45"/>
      <c r="M743" s="213"/>
      <c r="N743" s="214"/>
      <c r="O743" s="85"/>
      <c r="P743" s="85"/>
      <c r="Q743" s="85"/>
      <c r="R743" s="85"/>
      <c r="S743" s="85"/>
      <c r="T743" s="86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175</v>
      </c>
      <c r="AU743" s="18" t="s">
        <v>80</v>
      </c>
    </row>
    <row r="744" s="14" customFormat="1">
      <c r="A744" s="14"/>
      <c r="B744" s="240"/>
      <c r="C744" s="241"/>
      <c r="D744" s="210" t="s">
        <v>212</v>
      </c>
      <c r="E744" s="242" t="s">
        <v>19</v>
      </c>
      <c r="F744" s="243" t="s">
        <v>678</v>
      </c>
      <c r="G744" s="241"/>
      <c r="H744" s="244">
        <v>119</v>
      </c>
      <c r="I744" s="245"/>
      <c r="J744" s="241"/>
      <c r="K744" s="241"/>
      <c r="L744" s="246"/>
      <c r="M744" s="272"/>
      <c r="N744" s="273"/>
      <c r="O744" s="273"/>
      <c r="P744" s="273"/>
      <c r="Q744" s="273"/>
      <c r="R744" s="273"/>
      <c r="S744" s="273"/>
      <c r="T744" s="27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212</v>
      </c>
      <c r="AU744" s="250" t="s">
        <v>80</v>
      </c>
      <c r="AV744" s="14" t="s">
        <v>83</v>
      </c>
      <c r="AW744" s="14" t="s">
        <v>33</v>
      </c>
      <c r="AX744" s="14" t="s">
        <v>80</v>
      </c>
      <c r="AY744" s="250" t="s">
        <v>126</v>
      </c>
    </row>
    <row r="745" s="2" customFormat="1" ht="6.96" customHeight="1">
      <c r="A745" s="39"/>
      <c r="B745" s="60"/>
      <c r="C745" s="61"/>
      <c r="D745" s="61"/>
      <c r="E745" s="61"/>
      <c r="F745" s="61"/>
      <c r="G745" s="61"/>
      <c r="H745" s="61"/>
      <c r="I745" s="61"/>
      <c r="J745" s="61"/>
      <c r="K745" s="61"/>
      <c r="L745" s="45"/>
      <c r="M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</row>
  </sheetData>
  <sheetProtection sheet="1" autoFilter="0" formatColumns="0" formatRows="0" objects="1" scenarios="1" spinCount="100000" saltValue="y5XWtf1tWJj7VWsx6qfPNcKQjDY5ZJ8sn2eOOnDNs1aJBBw7Gf5SEVrn0UhDudyL8Byy31WZ3EGI2XxQCZXWMQ==" hashValue="QrWVibyXh1B9BxgfXpqJoPacWLjWMiiajJLjsOYn+sriuMVwVNa5gFjorlHWXmzZQpHGU71T2Naq7ms1nfZZZA==" algorithmName="SHA-512" password="9C2B"/>
  <autoFilter ref="C92:K744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3_02/317142442"/>
    <hyperlink ref="F103" r:id="rId2" display="https://podminky.urs.cz/item/CS_URS_2023_02/317941121"/>
    <hyperlink ref="F111" r:id="rId3" display="https://podminky.urs.cz/item/CS_URS_2023_02/340271025"/>
    <hyperlink ref="F116" r:id="rId4" display="https://podminky.urs.cz/item/CS_URS_2023_02/346244381"/>
    <hyperlink ref="F121" r:id="rId5" display="https://podminky.urs.cz/item/CS_URS_2023_02/342272245"/>
    <hyperlink ref="F129" r:id="rId6" display="https://podminky.urs.cz/item/CS_URS_2023_02/612131121"/>
    <hyperlink ref="F137" r:id="rId7" display="https://podminky.urs.cz/item/CS_URS_2023_02/612321121"/>
    <hyperlink ref="F145" r:id="rId8" display="https://podminky.urs.cz/item/CS_URS_2023_02/612325419"/>
    <hyperlink ref="F194" r:id="rId9" display="https://podminky.urs.cz/item/CS_URS_2023_02/612341121"/>
    <hyperlink ref="F203" r:id="rId10" display="https://podminky.urs.cz/item/CS_URS_2023_02/642945111"/>
    <hyperlink ref="F211" r:id="rId11" display="https://podminky.urs.cz/item/CS_URS_2023_02/949101111"/>
    <hyperlink ref="F223" r:id="rId12" display="https://podminky.urs.cz/item/CS_URS_2023_02/952901111"/>
    <hyperlink ref="F235" r:id="rId13" display="https://podminky.urs.cz/item/CS_URS_2023_02/965081213"/>
    <hyperlink ref="F267" r:id="rId14" display="https://podminky.urs.cz/item/CS_URS_2023_02/968072455"/>
    <hyperlink ref="F272" r:id="rId15" display="https://podminky.urs.cz/item/CS_URS_2023_02/971033641"/>
    <hyperlink ref="F277" r:id="rId16" display="https://podminky.urs.cz/item/CS_URS_2023_02/973031843"/>
    <hyperlink ref="F282" r:id="rId17" display="https://podminky.urs.cz/item/CS_URS_2023_02/974031664"/>
    <hyperlink ref="F288" r:id="rId18" display="https://podminky.urs.cz/item/CS_URS_2023_02/997013211"/>
    <hyperlink ref="F291" r:id="rId19" display="https://podminky.urs.cz/item/CS_URS_2023_02/997013501"/>
    <hyperlink ref="F294" r:id="rId20" display="https://podminky.urs.cz/item/CS_URS_2023_02/997013509"/>
    <hyperlink ref="F298" r:id="rId21" display="https://podminky.urs.cz/item/CS_URS_2023_02/997013871"/>
    <hyperlink ref="F302" r:id="rId22" display="https://podminky.urs.cz/item/CS_URS_2023_02/998018001"/>
    <hyperlink ref="F307" r:id="rId23" display="https://podminky.urs.cz/item/CS_URS_2023_02/763131412"/>
    <hyperlink ref="F316" r:id="rId24" display="https://podminky.urs.cz/item/CS_URS_2023_02/763131452"/>
    <hyperlink ref="F323" r:id="rId25" display="https://podminky.urs.cz/item/CS_URS_2023_02/763131751"/>
    <hyperlink ref="F338" r:id="rId26" display="https://podminky.urs.cz/item/CS_URS_2023_02/998763301"/>
    <hyperlink ref="F342" r:id="rId27" display="https://podminky.urs.cz/item/CS_URS_2023_02/766660021"/>
    <hyperlink ref="F353" r:id="rId28" display="https://podminky.urs.cz/item/CS_URS_2023_02/766660717"/>
    <hyperlink ref="F360" r:id="rId29" display="https://podminky.urs.cz/item/CS_URS_2023_02/766691914"/>
    <hyperlink ref="F365" r:id="rId30" display="https://podminky.urs.cz/item/CS_URS_2023_02/998766101"/>
    <hyperlink ref="F369" r:id="rId31" display="https://podminky.urs.cz/item/CS_URS_2023_02/771121011"/>
    <hyperlink ref="F401" r:id="rId32" display="https://podminky.urs.cz/item/CS_URS_2023_02/771574416"/>
    <hyperlink ref="F408" r:id="rId33" display="https://podminky.urs.cz/item/CS_URS_2023_02/771577211"/>
    <hyperlink ref="F418" r:id="rId34" display="https://podminky.urs.cz/item/CS_URS_2023_02/771591112"/>
    <hyperlink ref="F430" r:id="rId35" display="https://podminky.urs.cz/item/CS_URS_2023_02/998771101"/>
    <hyperlink ref="F434" r:id="rId36" display="https://podminky.urs.cz/item/CS_URS_2023_02/781121011"/>
    <hyperlink ref="F441" r:id="rId37" display="https://podminky.urs.cz/item/CS_URS_2023_02/781474113"/>
    <hyperlink ref="F451" r:id="rId38" display="https://podminky.urs.cz/item/CS_URS_2023_02/781492211"/>
    <hyperlink ref="F459" r:id="rId39" display="https://podminky.urs.cz/item/CS_URS_2023_02/998781101"/>
    <hyperlink ref="F463" r:id="rId40" display="https://podminky.urs.cz/item/CS_URS_2023_02/783314203"/>
    <hyperlink ref="F468" r:id="rId41" display="https://podminky.urs.cz/item/CS_URS_2023_02/783315101"/>
    <hyperlink ref="F473" r:id="rId42" display="https://podminky.urs.cz/item/CS_URS_2023_02/783317101"/>
    <hyperlink ref="F479" r:id="rId43" display="https://podminky.urs.cz/item/CS_URS_2023_02/784121001"/>
    <hyperlink ref="F534" r:id="rId44" display="https://podminky.urs.cz/item/CS_URS_2023_02/784121011"/>
    <hyperlink ref="F589" r:id="rId45" display="https://podminky.urs.cz/item/CS_URS_2023_02/784171111"/>
    <hyperlink ref="F606" r:id="rId46" display="https://podminky.urs.cz/item/CS_URS_2023_02/784181121"/>
    <hyperlink ref="F674" r:id="rId47" display="https://podminky.urs.cz/item/CS_URS_2023_02/784211101"/>
    <hyperlink ref="F743" r:id="rId48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679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ROUND((SUM(BE83:BE127)),  2)</f>
        <v>0</v>
      </c>
      <c r="G33" s="39"/>
      <c r="H33" s="39"/>
      <c r="I33" s="149">
        <v>0.20999999999999999</v>
      </c>
      <c r="J33" s="148">
        <f>ROUND(((SUM(BE83:BE127))*I33),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ROUND((SUM(BF83:BF127)),  2)</f>
        <v>0</v>
      </c>
      <c r="G34" s="39"/>
      <c r="H34" s="39"/>
      <c r="I34" s="149">
        <v>0.14999999999999999</v>
      </c>
      <c r="J34" s="148">
        <f>ROUND(((SUM(BF83:BF127))*I34),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ROUND((SUM(BH83:BH127)),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ZTI1 - Zdravotně technické instalace - 1.NP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195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680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681</v>
      </c>
      <c r="E62" s="223"/>
      <c r="F62" s="223"/>
      <c r="G62" s="223"/>
      <c r="H62" s="223"/>
      <c r="I62" s="223"/>
      <c r="J62" s="224">
        <f>J101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9" customFormat="1" ht="24.96" customHeight="1">
      <c r="A63" s="9"/>
      <c r="B63" s="166"/>
      <c r="C63" s="167"/>
      <c r="D63" s="168" t="s">
        <v>202</v>
      </c>
      <c r="E63" s="169"/>
      <c r="F63" s="169"/>
      <c r="G63" s="169"/>
      <c r="H63" s="169"/>
      <c r="I63" s="169"/>
      <c r="J63" s="170">
        <f>J123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Víceúčelový školní objekt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ZTI1 - Zdravotně technické instalace - 1.NP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Luby</v>
      </c>
      <c r="G77" s="41"/>
      <c r="H77" s="41"/>
      <c r="I77" s="33" t="s">
        <v>23</v>
      </c>
      <c r="J77" s="73" t="str">
        <f>IF(J12="","",J12)</f>
        <v>25. 7. 2023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Město Luby, Nám. 5. května 164, Luby</v>
      </c>
      <c r="G79" s="41"/>
      <c r="H79" s="41"/>
      <c r="I79" s="33" t="s">
        <v>31</v>
      </c>
      <c r="J79" s="37" t="str">
        <f>E21</f>
        <v>PK Beránek &amp; Hradil, Svobody 7/1, Cheb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Jakub Vilingr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72"/>
      <c r="B82" s="173"/>
      <c r="C82" s="174" t="s">
        <v>111</v>
      </c>
      <c r="D82" s="175" t="s">
        <v>57</v>
      </c>
      <c r="E82" s="175" t="s">
        <v>53</v>
      </c>
      <c r="F82" s="175" t="s">
        <v>54</v>
      </c>
      <c r="G82" s="175" t="s">
        <v>112</v>
      </c>
      <c r="H82" s="175" t="s">
        <v>113</v>
      </c>
      <c r="I82" s="175" t="s">
        <v>114</v>
      </c>
      <c r="J82" s="175" t="s">
        <v>107</v>
      </c>
      <c r="K82" s="176" t="s">
        <v>115</v>
      </c>
      <c r="L82" s="177"/>
      <c r="M82" s="93" t="s">
        <v>19</v>
      </c>
      <c r="N82" s="94" t="s">
        <v>42</v>
      </c>
      <c r="O82" s="94" t="s">
        <v>116</v>
      </c>
      <c r="P82" s="94" t="s">
        <v>117</v>
      </c>
      <c r="Q82" s="94" t="s">
        <v>118</v>
      </c>
      <c r="R82" s="94" t="s">
        <v>119</v>
      </c>
      <c r="S82" s="94" t="s">
        <v>120</v>
      </c>
      <c r="T82" s="95" t="s">
        <v>121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9"/>
      <c r="B83" s="40"/>
      <c r="C83" s="100" t="s">
        <v>122</v>
      </c>
      <c r="D83" s="41"/>
      <c r="E83" s="41"/>
      <c r="F83" s="41"/>
      <c r="G83" s="41"/>
      <c r="H83" s="41"/>
      <c r="I83" s="41"/>
      <c r="J83" s="178">
        <f>BK83</f>
        <v>0</v>
      </c>
      <c r="K83" s="41"/>
      <c r="L83" s="45"/>
      <c r="M83" s="96"/>
      <c r="N83" s="179"/>
      <c r="O83" s="97"/>
      <c r="P83" s="180">
        <f>P84+P123</f>
        <v>0</v>
      </c>
      <c r="Q83" s="97"/>
      <c r="R83" s="180">
        <f>R84+R123</f>
        <v>0.042220000000000001</v>
      </c>
      <c r="S83" s="97"/>
      <c r="T83" s="181">
        <f>T84+T123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108</v>
      </c>
      <c r="BK83" s="182">
        <f>BK84+BK123</f>
        <v>0</v>
      </c>
    </row>
    <row r="84" s="11" customFormat="1" ht="25.92" customHeight="1">
      <c r="A84" s="11"/>
      <c r="B84" s="183"/>
      <c r="C84" s="184"/>
      <c r="D84" s="185" t="s">
        <v>71</v>
      </c>
      <c r="E84" s="186" t="s">
        <v>437</v>
      </c>
      <c r="F84" s="186" t="s">
        <v>438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P85+P101</f>
        <v>0</v>
      </c>
      <c r="Q84" s="191"/>
      <c r="R84" s="192">
        <f>R85+R101</f>
        <v>0.042220000000000001</v>
      </c>
      <c r="S84" s="191"/>
      <c r="T84" s="193">
        <f>T85+T101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83</v>
      </c>
      <c r="AT84" s="195" t="s">
        <v>71</v>
      </c>
      <c r="AU84" s="195" t="s">
        <v>72</v>
      </c>
      <c r="AY84" s="194" t="s">
        <v>126</v>
      </c>
      <c r="BK84" s="196">
        <f>BK85+BK101</f>
        <v>0</v>
      </c>
    </row>
    <row r="85" s="11" customFormat="1" ht="22.8" customHeight="1">
      <c r="A85" s="11"/>
      <c r="B85" s="183"/>
      <c r="C85" s="184"/>
      <c r="D85" s="185" t="s">
        <v>71</v>
      </c>
      <c r="E85" s="226" t="s">
        <v>682</v>
      </c>
      <c r="F85" s="226" t="s">
        <v>683</v>
      </c>
      <c r="G85" s="184"/>
      <c r="H85" s="184"/>
      <c r="I85" s="187"/>
      <c r="J85" s="227">
        <f>BK85</f>
        <v>0</v>
      </c>
      <c r="K85" s="184"/>
      <c r="L85" s="189"/>
      <c r="M85" s="190"/>
      <c r="N85" s="191"/>
      <c r="O85" s="191"/>
      <c r="P85" s="192">
        <f>SUM(P86:P100)</f>
        <v>0</v>
      </c>
      <c r="Q85" s="191"/>
      <c r="R85" s="192">
        <f>SUM(R86:R100)</f>
        <v>0.0035999999999999999</v>
      </c>
      <c r="S85" s="191"/>
      <c r="T85" s="193">
        <f>SUM(T86:T100)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83</v>
      </c>
      <c r="AT85" s="195" t="s">
        <v>71</v>
      </c>
      <c r="AU85" s="195" t="s">
        <v>80</v>
      </c>
      <c r="AY85" s="194" t="s">
        <v>126</v>
      </c>
      <c r="BK85" s="196">
        <f>SUM(BK86:BK100)</f>
        <v>0</v>
      </c>
    </row>
    <row r="86" s="2" customFormat="1" ht="16.5" customHeight="1">
      <c r="A86" s="39"/>
      <c r="B86" s="40"/>
      <c r="C86" s="197" t="s">
        <v>80</v>
      </c>
      <c r="D86" s="197" t="s">
        <v>127</v>
      </c>
      <c r="E86" s="198" t="s">
        <v>684</v>
      </c>
      <c r="F86" s="199" t="s">
        <v>685</v>
      </c>
      <c r="G86" s="200" t="s">
        <v>208</v>
      </c>
      <c r="H86" s="201">
        <v>1</v>
      </c>
      <c r="I86" s="202"/>
      <c r="J86" s="203">
        <f>ROUND(I86*H86,2)</f>
        <v>0</v>
      </c>
      <c r="K86" s="199" t="s">
        <v>172</v>
      </c>
      <c r="L86" s="45"/>
      <c r="M86" s="204" t="s">
        <v>19</v>
      </c>
      <c r="N86" s="205" t="s">
        <v>43</v>
      </c>
      <c r="O86" s="85"/>
      <c r="P86" s="206">
        <f>O86*H86</f>
        <v>0</v>
      </c>
      <c r="Q86" s="206">
        <v>0.00050000000000000001</v>
      </c>
      <c r="R86" s="206">
        <f>Q86*H86</f>
        <v>0.00050000000000000001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372</v>
      </c>
      <c r="AT86" s="208" t="s">
        <v>127</v>
      </c>
      <c r="AU86" s="208" t="s">
        <v>83</v>
      </c>
      <c r="AY86" s="18" t="s">
        <v>126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80</v>
      </c>
      <c r="BK86" s="209">
        <f>ROUND(I86*H86,2)</f>
        <v>0</v>
      </c>
      <c r="BL86" s="18" t="s">
        <v>372</v>
      </c>
      <c r="BM86" s="208" t="s">
        <v>686</v>
      </c>
    </row>
    <row r="87" s="2" customFormat="1">
      <c r="A87" s="39"/>
      <c r="B87" s="40"/>
      <c r="C87" s="41"/>
      <c r="D87" s="210" t="s">
        <v>132</v>
      </c>
      <c r="E87" s="41"/>
      <c r="F87" s="211" t="s">
        <v>687</v>
      </c>
      <c r="G87" s="41"/>
      <c r="H87" s="41"/>
      <c r="I87" s="212"/>
      <c r="J87" s="41"/>
      <c r="K87" s="41"/>
      <c r="L87" s="45"/>
      <c r="M87" s="213"/>
      <c r="N87" s="21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132</v>
      </c>
      <c r="AU87" s="18" t="s">
        <v>83</v>
      </c>
    </row>
    <row r="88" s="2" customFormat="1">
      <c r="A88" s="39"/>
      <c r="B88" s="40"/>
      <c r="C88" s="41"/>
      <c r="D88" s="228" t="s">
        <v>175</v>
      </c>
      <c r="E88" s="41"/>
      <c r="F88" s="229" t="s">
        <v>688</v>
      </c>
      <c r="G88" s="41"/>
      <c r="H88" s="41"/>
      <c r="I88" s="212"/>
      <c r="J88" s="41"/>
      <c r="K88" s="41"/>
      <c r="L88" s="45"/>
      <c r="M88" s="213"/>
      <c r="N88" s="21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175</v>
      </c>
      <c r="AU88" s="18" t="s">
        <v>83</v>
      </c>
    </row>
    <row r="89" s="2" customFormat="1" ht="16.5" customHeight="1">
      <c r="A89" s="39"/>
      <c r="B89" s="40"/>
      <c r="C89" s="197" t="s">
        <v>83</v>
      </c>
      <c r="D89" s="197" t="s">
        <v>127</v>
      </c>
      <c r="E89" s="198" t="s">
        <v>689</v>
      </c>
      <c r="F89" s="199" t="s">
        <v>690</v>
      </c>
      <c r="G89" s="200" t="s">
        <v>208</v>
      </c>
      <c r="H89" s="201">
        <v>1</v>
      </c>
      <c r="I89" s="202"/>
      <c r="J89" s="203">
        <f>ROUND(I89*H89,2)</f>
        <v>0</v>
      </c>
      <c r="K89" s="199" t="s">
        <v>172</v>
      </c>
      <c r="L89" s="45"/>
      <c r="M89" s="204" t="s">
        <v>19</v>
      </c>
      <c r="N89" s="205" t="s">
        <v>43</v>
      </c>
      <c r="O89" s="85"/>
      <c r="P89" s="206">
        <f>O89*H89</f>
        <v>0</v>
      </c>
      <c r="Q89" s="206">
        <v>0.0017899999999999999</v>
      </c>
      <c r="R89" s="206">
        <f>Q89*H89</f>
        <v>0.0017899999999999999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372</v>
      </c>
      <c r="AT89" s="208" t="s">
        <v>127</v>
      </c>
      <c r="AU89" s="208" t="s">
        <v>83</v>
      </c>
      <c r="AY89" s="18" t="s">
        <v>126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80</v>
      </c>
      <c r="BK89" s="209">
        <f>ROUND(I89*H89,2)</f>
        <v>0</v>
      </c>
      <c r="BL89" s="18" t="s">
        <v>372</v>
      </c>
      <c r="BM89" s="208" t="s">
        <v>691</v>
      </c>
    </row>
    <row r="90" s="2" customFormat="1">
      <c r="A90" s="39"/>
      <c r="B90" s="40"/>
      <c r="C90" s="41"/>
      <c r="D90" s="210" t="s">
        <v>132</v>
      </c>
      <c r="E90" s="41"/>
      <c r="F90" s="211" t="s">
        <v>692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132</v>
      </c>
      <c r="AU90" s="18" t="s">
        <v>83</v>
      </c>
    </row>
    <row r="91" s="2" customFormat="1">
      <c r="A91" s="39"/>
      <c r="B91" s="40"/>
      <c r="C91" s="41"/>
      <c r="D91" s="228" t="s">
        <v>175</v>
      </c>
      <c r="E91" s="41"/>
      <c r="F91" s="229" t="s">
        <v>693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175</v>
      </c>
      <c r="AU91" s="18" t="s">
        <v>83</v>
      </c>
    </row>
    <row r="92" s="2" customFormat="1" ht="16.5" customHeight="1">
      <c r="A92" s="39"/>
      <c r="B92" s="40"/>
      <c r="C92" s="197" t="s">
        <v>136</v>
      </c>
      <c r="D92" s="197" t="s">
        <v>127</v>
      </c>
      <c r="E92" s="198" t="s">
        <v>694</v>
      </c>
      <c r="F92" s="199" t="s">
        <v>695</v>
      </c>
      <c r="G92" s="200" t="s">
        <v>208</v>
      </c>
      <c r="H92" s="201">
        <v>1</v>
      </c>
      <c r="I92" s="202"/>
      <c r="J92" s="203">
        <f>ROUND(I92*H92,2)</f>
        <v>0</v>
      </c>
      <c r="K92" s="199" t="s">
        <v>172</v>
      </c>
      <c r="L92" s="45"/>
      <c r="M92" s="204" t="s">
        <v>19</v>
      </c>
      <c r="N92" s="205" t="s">
        <v>43</v>
      </c>
      <c r="O92" s="85"/>
      <c r="P92" s="206">
        <f>O92*H92</f>
        <v>0</v>
      </c>
      <c r="Q92" s="206">
        <v>0.00031</v>
      </c>
      <c r="R92" s="206">
        <f>Q92*H92</f>
        <v>0.00031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372</v>
      </c>
      <c r="AT92" s="208" t="s">
        <v>127</v>
      </c>
      <c r="AU92" s="208" t="s">
        <v>83</v>
      </c>
      <c r="AY92" s="18" t="s">
        <v>126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80</v>
      </c>
      <c r="BK92" s="209">
        <f>ROUND(I92*H92,2)</f>
        <v>0</v>
      </c>
      <c r="BL92" s="18" t="s">
        <v>372</v>
      </c>
      <c r="BM92" s="208" t="s">
        <v>696</v>
      </c>
    </row>
    <row r="93" s="2" customFormat="1">
      <c r="A93" s="39"/>
      <c r="B93" s="40"/>
      <c r="C93" s="41"/>
      <c r="D93" s="210" t="s">
        <v>132</v>
      </c>
      <c r="E93" s="41"/>
      <c r="F93" s="211" t="s">
        <v>697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132</v>
      </c>
      <c r="AU93" s="18" t="s">
        <v>83</v>
      </c>
    </row>
    <row r="94" s="2" customFormat="1">
      <c r="A94" s="39"/>
      <c r="B94" s="40"/>
      <c r="C94" s="41"/>
      <c r="D94" s="228" t="s">
        <v>175</v>
      </c>
      <c r="E94" s="41"/>
      <c r="F94" s="229" t="s">
        <v>698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175</v>
      </c>
      <c r="AU94" s="18" t="s">
        <v>83</v>
      </c>
    </row>
    <row r="95" s="2" customFormat="1" ht="16.5" customHeight="1">
      <c r="A95" s="39"/>
      <c r="B95" s="40"/>
      <c r="C95" s="197" t="s">
        <v>125</v>
      </c>
      <c r="D95" s="197" t="s">
        <v>127</v>
      </c>
      <c r="E95" s="198" t="s">
        <v>699</v>
      </c>
      <c r="F95" s="199" t="s">
        <v>700</v>
      </c>
      <c r="G95" s="200" t="s">
        <v>208</v>
      </c>
      <c r="H95" s="201">
        <v>1</v>
      </c>
      <c r="I95" s="202"/>
      <c r="J95" s="203">
        <f>ROUND(I95*H95,2)</f>
        <v>0</v>
      </c>
      <c r="K95" s="199" t="s">
        <v>172</v>
      </c>
      <c r="L95" s="45"/>
      <c r="M95" s="204" t="s">
        <v>19</v>
      </c>
      <c r="N95" s="205" t="s">
        <v>43</v>
      </c>
      <c r="O95" s="85"/>
      <c r="P95" s="206">
        <f>O95*H95</f>
        <v>0</v>
      </c>
      <c r="Q95" s="206">
        <v>0.001</v>
      </c>
      <c r="R95" s="206">
        <f>Q95*H95</f>
        <v>0.001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372</v>
      </c>
      <c r="AT95" s="208" t="s">
        <v>127</v>
      </c>
      <c r="AU95" s="208" t="s">
        <v>83</v>
      </c>
      <c r="AY95" s="18" t="s">
        <v>126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80</v>
      </c>
      <c r="BK95" s="209">
        <f>ROUND(I95*H95,2)</f>
        <v>0</v>
      </c>
      <c r="BL95" s="18" t="s">
        <v>372</v>
      </c>
      <c r="BM95" s="208" t="s">
        <v>701</v>
      </c>
    </row>
    <row r="96" s="2" customFormat="1">
      <c r="A96" s="39"/>
      <c r="B96" s="40"/>
      <c r="C96" s="41"/>
      <c r="D96" s="210" t="s">
        <v>132</v>
      </c>
      <c r="E96" s="41"/>
      <c r="F96" s="211" t="s">
        <v>702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83</v>
      </c>
    </row>
    <row r="97" s="2" customFormat="1">
      <c r="A97" s="39"/>
      <c r="B97" s="40"/>
      <c r="C97" s="41"/>
      <c r="D97" s="228" t="s">
        <v>175</v>
      </c>
      <c r="E97" s="41"/>
      <c r="F97" s="229" t="s">
        <v>703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175</v>
      </c>
      <c r="AU97" s="18" t="s">
        <v>83</v>
      </c>
    </row>
    <row r="98" s="2" customFormat="1" ht="24.15" customHeight="1">
      <c r="A98" s="39"/>
      <c r="B98" s="40"/>
      <c r="C98" s="197" t="s">
        <v>146</v>
      </c>
      <c r="D98" s="197" t="s">
        <v>127</v>
      </c>
      <c r="E98" s="198" t="s">
        <v>704</v>
      </c>
      <c r="F98" s="199" t="s">
        <v>705</v>
      </c>
      <c r="G98" s="200" t="s">
        <v>216</v>
      </c>
      <c r="H98" s="201">
        <v>0.0040000000000000001</v>
      </c>
      <c r="I98" s="202"/>
      <c r="J98" s="203">
        <f>ROUND(I98*H98,2)</f>
        <v>0</v>
      </c>
      <c r="K98" s="199" t="s">
        <v>172</v>
      </c>
      <c r="L98" s="45"/>
      <c r="M98" s="204" t="s">
        <v>19</v>
      </c>
      <c r="N98" s="205" t="s">
        <v>43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372</v>
      </c>
      <c r="AT98" s="208" t="s">
        <v>127</v>
      </c>
      <c r="AU98" s="208" t="s">
        <v>83</v>
      </c>
      <c r="AY98" s="18" t="s">
        <v>126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80</v>
      </c>
      <c r="BK98" s="209">
        <f>ROUND(I98*H98,2)</f>
        <v>0</v>
      </c>
      <c r="BL98" s="18" t="s">
        <v>372</v>
      </c>
      <c r="BM98" s="208" t="s">
        <v>706</v>
      </c>
    </row>
    <row r="99" s="2" customFormat="1">
      <c r="A99" s="39"/>
      <c r="B99" s="40"/>
      <c r="C99" s="41"/>
      <c r="D99" s="210" t="s">
        <v>132</v>
      </c>
      <c r="E99" s="41"/>
      <c r="F99" s="211" t="s">
        <v>707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132</v>
      </c>
      <c r="AU99" s="18" t="s">
        <v>83</v>
      </c>
    </row>
    <row r="100" s="2" customFormat="1">
      <c r="A100" s="39"/>
      <c r="B100" s="40"/>
      <c r="C100" s="41"/>
      <c r="D100" s="228" t="s">
        <v>175</v>
      </c>
      <c r="E100" s="41"/>
      <c r="F100" s="229" t="s">
        <v>708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175</v>
      </c>
      <c r="AU100" s="18" t="s">
        <v>83</v>
      </c>
    </row>
    <row r="101" s="11" customFormat="1" ht="22.8" customHeight="1">
      <c r="A101" s="11"/>
      <c r="B101" s="183"/>
      <c r="C101" s="184"/>
      <c r="D101" s="185" t="s">
        <v>71</v>
      </c>
      <c r="E101" s="226" t="s">
        <v>709</v>
      </c>
      <c r="F101" s="226" t="s">
        <v>710</v>
      </c>
      <c r="G101" s="184"/>
      <c r="H101" s="184"/>
      <c r="I101" s="187"/>
      <c r="J101" s="227">
        <f>BK101</f>
        <v>0</v>
      </c>
      <c r="K101" s="184"/>
      <c r="L101" s="189"/>
      <c r="M101" s="190"/>
      <c r="N101" s="191"/>
      <c r="O101" s="191"/>
      <c r="P101" s="192">
        <f>SUM(P102:P122)</f>
        <v>0</v>
      </c>
      <c r="Q101" s="191"/>
      <c r="R101" s="192">
        <f>SUM(R102:R122)</f>
        <v>0.038620000000000002</v>
      </c>
      <c r="S101" s="191"/>
      <c r="T101" s="193">
        <f>SUM(T102:T122)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194" t="s">
        <v>83</v>
      </c>
      <c r="AT101" s="195" t="s">
        <v>71</v>
      </c>
      <c r="AU101" s="195" t="s">
        <v>80</v>
      </c>
      <c r="AY101" s="194" t="s">
        <v>126</v>
      </c>
      <c r="BK101" s="196">
        <f>SUM(BK102:BK122)</f>
        <v>0</v>
      </c>
    </row>
    <row r="102" s="2" customFormat="1" ht="24.15" customHeight="1">
      <c r="A102" s="39"/>
      <c r="B102" s="40"/>
      <c r="C102" s="197" t="s">
        <v>151</v>
      </c>
      <c r="D102" s="197" t="s">
        <v>127</v>
      </c>
      <c r="E102" s="198" t="s">
        <v>711</v>
      </c>
      <c r="F102" s="199" t="s">
        <v>712</v>
      </c>
      <c r="G102" s="200" t="s">
        <v>713</v>
      </c>
      <c r="H102" s="201">
        <v>1</v>
      </c>
      <c r="I102" s="202"/>
      <c r="J102" s="203">
        <f>ROUND(I102*H102,2)</f>
        <v>0</v>
      </c>
      <c r="K102" s="199" t="s">
        <v>172</v>
      </c>
      <c r="L102" s="45"/>
      <c r="M102" s="204" t="s">
        <v>19</v>
      </c>
      <c r="N102" s="205" t="s">
        <v>43</v>
      </c>
      <c r="O102" s="85"/>
      <c r="P102" s="206">
        <f>O102*H102</f>
        <v>0</v>
      </c>
      <c r="Q102" s="206">
        <v>0.016969999999999999</v>
      </c>
      <c r="R102" s="206">
        <f>Q102*H102</f>
        <v>0.016969999999999999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372</v>
      </c>
      <c r="AT102" s="208" t="s">
        <v>127</v>
      </c>
      <c r="AU102" s="208" t="s">
        <v>83</v>
      </c>
      <c r="AY102" s="18" t="s">
        <v>126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80</v>
      </c>
      <c r="BK102" s="209">
        <f>ROUND(I102*H102,2)</f>
        <v>0</v>
      </c>
      <c r="BL102" s="18" t="s">
        <v>372</v>
      </c>
      <c r="BM102" s="208" t="s">
        <v>714</v>
      </c>
    </row>
    <row r="103" s="2" customFormat="1">
      <c r="A103" s="39"/>
      <c r="B103" s="40"/>
      <c r="C103" s="41"/>
      <c r="D103" s="210" t="s">
        <v>132</v>
      </c>
      <c r="E103" s="41"/>
      <c r="F103" s="211" t="s">
        <v>715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132</v>
      </c>
      <c r="AU103" s="18" t="s">
        <v>83</v>
      </c>
    </row>
    <row r="104" s="2" customFormat="1">
      <c r="A104" s="39"/>
      <c r="B104" s="40"/>
      <c r="C104" s="41"/>
      <c r="D104" s="228" t="s">
        <v>175</v>
      </c>
      <c r="E104" s="41"/>
      <c r="F104" s="229" t="s">
        <v>716</v>
      </c>
      <c r="G104" s="41"/>
      <c r="H104" s="41"/>
      <c r="I104" s="212"/>
      <c r="J104" s="41"/>
      <c r="K104" s="41"/>
      <c r="L104" s="45"/>
      <c r="M104" s="213"/>
      <c r="N104" s="21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175</v>
      </c>
      <c r="AU104" s="18" t="s">
        <v>83</v>
      </c>
    </row>
    <row r="105" s="2" customFormat="1" ht="24.15" customHeight="1">
      <c r="A105" s="39"/>
      <c r="B105" s="40"/>
      <c r="C105" s="197" t="s">
        <v>155</v>
      </c>
      <c r="D105" s="197" t="s">
        <v>127</v>
      </c>
      <c r="E105" s="198" t="s">
        <v>717</v>
      </c>
      <c r="F105" s="199" t="s">
        <v>718</v>
      </c>
      <c r="G105" s="200" t="s">
        <v>713</v>
      </c>
      <c r="H105" s="201">
        <v>1</v>
      </c>
      <c r="I105" s="202"/>
      <c r="J105" s="203">
        <f>ROUND(I105*H105,2)</f>
        <v>0</v>
      </c>
      <c r="K105" s="199" t="s">
        <v>172</v>
      </c>
      <c r="L105" s="45"/>
      <c r="M105" s="204" t="s">
        <v>19</v>
      </c>
      <c r="N105" s="205" t="s">
        <v>43</v>
      </c>
      <c r="O105" s="85"/>
      <c r="P105" s="206">
        <f>O105*H105</f>
        <v>0</v>
      </c>
      <c r="Q105" s="206">
        <v>0.01797</v>
      </c>
      <c r="R105" s="206">
        <f>Q105*H105</f>
        <v>0.01797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372</v>
      </c>
      <c r="AT105" s="208" t="s">
        <v>127</v>
      </c>
      <c r="AU105" s="208" t="s">
        <v>83</v>
      </c>
      <c r="AY105" s="18" t="s">
        <v>126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80</v>
      </c>
      <c r="BK105" s="209">
        <f>ROUND(I105*H105,2)</f>
        <v>0</v>
      </c>
      <c r="BL105" s="18" t="s">
        <v>372</v>
      </c>
      <c r="BM105" s="208" t="s">
        <v>719</v>
      </c>
    </row>
    <row r="106" s="2" customFormat="1">
      <c r="A106" s="39"/>
      <c r="B106" s="40"/>
      <c r="C106" s="41"/>
      <c r="D106" s="210" t="s">
        <v>132</v>
      </c>
      <c r="E106" s="41"/>
      <c r="F106" s="211" t="s">
        <v>720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132</v>
      </c>
      <c r="AU106" s="18" t="s">
        <v>83</v>
      </c>
    </row>
    <row r="107" s="2" customFormat="1">
      <c r="A107" s="39"/>
      <c r="B107" s="40"/>
      <c r="C107" s="41"/>
      <c r="D107" s="228" t="s">
        <v>175</v>
      </c>
      <c r="E107" s="41"/>
      <c r="F107" s="229" t="s">
        <v>721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175</v>
      </c>
      <c r="AU107" s="18" t="s">
        <v>83</v>
      </c>
    </row>
    <row r="108" s="2" customFormat="1" ht="24.15" customHeight="1">
      <c r="A108" s="39"/>
      <c r="B108" s="40"/>
      <c r="C108" s="197" t="s">
        <v>159</v>
      </c>
      <c r="D108" s="197" t="s">
        <v>127</v>
      </c>
      <c r="E108" s="198" t="s">
        <v>722</v>
      </c>
      <c r="F108" s="199" t="s">
        <v>723</v>
      </c>
      <c r="G108" s="200" t="s">
        <v>713</v>
      </c>
      <c r="H108" s="201">
        <v>1</v>
      </c>
      <c r="I108" s="202"/>
      <c r="J108" s="203">
        <f>ROUND(I108*H108,2)</f>
        <v>0</v>
      </c>
      <c r="K108" s="199" t="s">
        <v>172</v>
      </c>
      <c r="L108" s="45"/>
      <c r="M108" s="204" t="s">
        <v>19</v>
      </c>
      <c r="N108" s="205" t="s">
        <v>43</v>
      </c>
      <c r="O108" s="85"/>
      <c r="P108" s="206">
        <f>O108*H108</f>
        <v>0</v>
      </c>
      <c r="Q108" s="206">
        <v>0.00075000000000000002</v>
      </c>
      <c r="R108" s="206">
        <f>Q108*H108</f>
        <v>0.00075000000000000002</v>
      </c>
      <c r="S108" s="206">
        <v>0</v>
      </c>
      <c r="T108" s="20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8" t="s">
        <v>372</v>
      </c>
      <c r="AT108" s="208" t="s">
        <v>127</v>
      </c>
      <c r="AU108" s="208" t="s">
        <v>83</v>
      </c>
      <c r="AY108" s="18" t="s">
        <v>126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8" t="s">
        <v>80</v>
      </c>
      <c r="BK108" s="209">
        <f>ROUND(I108*H108,2)</f>
        <v>0</v>
      </c>
      <c r="BL108" s="18" t="s">
        <v>372</v>
      </c>
      <c r="BM108" s="208" t="s">
        <v>724</v>
      </c>
    </row>
    <row r="109" s="2" customFormat="1">
      <c r="A109" s="39"/>
      <c r="B109" s="40"/>
      <c r="C109" s="41"/>
      <c r="D109" s="210" t="s">
        <v>132</v>
      </c>
      <c r="E109" s="41"/>
      <c r="F109" s="211" t="s">
        <v>725</v>
      </c>
      <c r="G109" s="41"/>
      <c r="H109" s="41"/>
      <c r="I109" s="212"/>
      <c r="J109" s="41"/>
      <c r="K109" s="41"/>
      <c r="L109" s="45"/>
      <c r="M109" s="213"/>
      <c r="N109" s="21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132</v>
      </c>
      <c r="AU109" s="18" t="s">
        <v>83</v>
      </c>
    </row>
    <row r="110" s="2" customFormat="1">
      <c r="A110" s="39"/>
      <c r="B110" s="40"/>
      <c r="C110" s="41"/>
      <c r="D110" s="228" t="s">
        <v>175</v>
      </c>
      <c r="E110" s="41"/>
      <c r="F110" s="229" t="s">
        <v>726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175</v>
      </c>
      <c r="AU110" s="18" t="s">
        <v>83</v>
      </c>
    </row>
    <row r="111" s="2" customFormat="1" ht="24.15" customHeight="1">
      <c r="A111" s="39"/>
      <c r="B111" s="40"/>
      <c r="C111" s="197" t="s">
        <v>263</v>
      </c>
      <c r="D111" s="197" t="s">
        <v>127</v>
      </c>
      <c r="E111" s="198" t="s">
        <v>727</v>
      </c>
      <c r="F111" s="199" t="s">
        <v>728</v>
      </c>
      <c r="G111" s="200" t="s">
        <v>713</v>
      </c>
      <c r="H111" s="201">
        <v>1</v>
      </c>
      <c r="I111" s="202"/>
      <c r="J111" s="203">
        <f>ROUND(I111*H111,2)</f>
        <v>0</v>
      </c>
      <c r="K111" s="199" t="s">
        <v>172</v>
      </c>
      <c r="L111" s="45"/>
      <c r="M111" s="204" t="s">
        <v>19</v>
      </c>
      <c r="N111" s="205" t="s">
        <v>43</v>
      </c>
      <c r="O111" s="85"/>
      <c r="P111" s="206">
        <f>O111*H111</f>
        <v>0</v>
      </c>
      <c r="Q111" s="206">
        <v>0.00084999999999999995</v>
      </c>
      <c r="R111" s="206">
        <f>Q111*H111</f>
        <v>0.00084999999999999995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372</v>
      </c>
      <c r="AT111" s="208" t="s">
        <v>127</v>
      </c>
      <c r="AU111" s="208" t="s">
        <v>83</v>
      </c>
      <c r="AY111" s="18" t="s">
        <v>126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80</v>
      </c>
      <c r="BK111" s="209">
        <f>ROUND(I111*H111,2)</f>
        <v>0</v>
      </c>
      <c r="BL111" s="18" t="s">
        <v>372</v>
      </c>
      <c r="BM111" s="208" t="s">
        <v>729</v>
      </c>
    </row>
    <row r="112" s="2" customFormat="1">
      <c r="A112" s="39"/>
      <c r="B112" s="40"/>
      <c r="C112" s="41"/>
      <c r="D112" s="210" t="s">
        <v>132</v>
      </c>
      <c r="E112" s="41"/>
      <c r="F112" s="211" t="s">
        <v>730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132</v>
      </c>
      <c r="AU112" s="18" t="s">
        <v>83</v>
      </c>
    </row>
    <row r="113" s="2" customFormat="1">
      <c r="A113" s="39"/>
      <c r="B113" s="40"/>
      <c r="C113" s="41"/>
      <c r="D113" s="228" t="s">
        <v>175</v>
      </c>
      <c r="E113" s="41"/>
      <c r="F113" s="229" t="s">
        <v>731</v>
      </c>
      <c r="G113" s="41"/>
      <c r="H113" s="41"/>
      <c r="I113" s="212"/>
      <c r="J113" s="41"/>
      <c r="K113" s="41"/>
      <c r="L113" s="45"/>
      <c r="M113" s="213"/>
      <c r="N113" s="21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175</v>
      </c>
      <c r="AU113" s="18" t="s">
        <v>83</v>
      </c>
    </row>
    <row r="114" s="2" customFormat="1" ht="16.5" customHeight="1">
      <c r="A114" s="39"/>
      <c r="B114" s="40"/>
      <c r="C114" s="197" t="s">
        <v>304</v>
      </c>
      <c r="D114" s="197" t="s">
        <v>127</v>
      </c>
      <c r="E114" s="198" t="s">
        <v>732</v>
      </c>
      <c r="F114" s="199" t="s">
        <v>733</v>
      </c>
      <c r="G114" s="200" t="s">
        <v>713</v>
      </c>
      <c r="H114" s="201">
        <v>1</v>
      </c>
      <c r="I114" s="202"/>
      <c r="J114" s="203">
        <f>ROUND(I114*H114,2)</f>
        <v>0</v>
      </c>
      <c r="K114" s="199" t="s">
        <v>172</v>
      </c>
      <c r="L114" s="45"/>
      <c r="M114" s="204" t="s">
        <v>19</v>
      </c>
      <c r="N114" s="205" t="s">
        <v>43</v>
      </c>
      <c r="O114" s="85"/>
      <c r="P114" s="206">
        <f>O114*H114</f>
        <v>0</v>
      </c>
      <c r="Q114" s="206">
        <v>0.0018400000000000001</v>
      </c>
      <c r="R114" s="206">
        <f>Q114*H114</f>
        <v>0.0018400000000000001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372</v>
      </c>
      <c r="AT114" s="208" t="s">
        <v>127</v>
      </c>
      <c r="AU114" s="208" t="s">
        <v>83</v>
      </c>
      <c r="AY114" s="18" t="s">
        <v>126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80</v>
      </c>
      <c r="BK114" s="209">
        <f>ROUND(I114*H114,2)</f>
        <v>0</v>
      </c>
      <c r="BL114" s="18" t="s">
        <v>372</v>
      </c>
      <c r="BM114" s="208" t="s">
        <v>734</v>
      </c>
    </row>
    <row r="115" s="2" customFormat="1">
      <c r="A115" s="39"/>
      <c r="B115" s="40"/>
      <c r="C115" s="41"/>
      <c r="D115" s="210" t="s">
        <v>132</v>
      </c>
      <c r="E115" s="41"/>
      <c r="F115" s="211" t="s">
        <v>735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83</v>
      </c>
    </row>
    <row r="116" s="2" customFormat="1">
      <c r="A116" s="39"/>
      <c r="B116" s="40"/>
      <c r="C116" s="41"/>
      <c r="D116" s="228" t="s">
        <v>175</v>
      </c>
      <c r="E116" s="41"/>
      <c r="F116" s="229" t="s">
        <v>736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175</v>
      </c>
      <c r="AU116" s="18" t="s">
        <v>83</v>
      </c>
    </row>
    <row r="117" s="2" customFormat="1" ht="16.5" customHeight="1">
      <c r="A117" s="39"/>
      <c r="B117" s="40"/>
      <c r="C117" s="197" t="s">
        <v>313</v>
      </c>
      <c r="D117" s="197" t="s">
        <v>127</v>
      </c>
      <c r="E117" s="198" t="s">
        <v>737</v>
      </c>
      <c r="F117" s="199" t="s">
        <v>738</v>
      </c>
      <c r="G117" s="200" t="s">
        <v>208</v>
      </c>
      <c r="H117" s="201">
        <v>1</v>
      </c>
      <c r="I117" s="202"/>
      <c r="J117" s="203">
        <f>ROUND(I117*H117,2)</f>
        <v>0</v>
      </c>
      <c r="K117" s="199" t="s">
        <v>172</v>
      </c>
      <c r="L117" s="45"/>
      <c r="M117" s="204" t="s">
        <v>19</v>
      </c>
      <c r="N117" s="205" t="s">
        <v>43</v>
      </c>
      <c r="O117" s="85"/>
      <c r="P117" s="206">
        <f>O117*H117</f>
        <v>0</v>
      </c>
      <c r="Q117" s="206">
        <v>0.00024000000000000001</v>
      </c>
      <c r="R117" s="206">
        <f>Q117*H117</f>
        <v>0.00024000000000000001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372</v>
      </c>
      <c r="AT117" s="208" t="s">
        <v>127</v>
      </c>
      <c r="AU117" s="208" t="s">
        <v>83</v>
      </c>
      <c r="AY117" s="18" t="s">
        <v>126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80</v>
      </c>
      <c r="BK117" s="209">
        <f>ROUND(I117*H117,2)</f>
        <v>0</v>
      </c>
      <c r="BL117" s="18" t="s">
        <v>372</v>
      </c>
      <c r="BM117" s="208" t="s">
        <v>739</v>
      </c>
    </row>
    <row r="118" s="2" customFormat="1">
      <c r="A118" s="39"/>
      <c r="B118" s="40"/>
      <c r="C118" s="41"/>
      <c r="D118" s="210" t="s">
        <v>132</v>
      </c>
      <c r="E118" s="41"/>
      <c r="F118" s="211" t="s">
        <v>740</v>
      </c>
      <c r="G118" s="41"/>
      <c r="H118" s="41"/>
      <c r="I118" s="212"/>
      <c r="J118" s="41"/>
      <c r="K118" s="41"/>
      <c r="L118" s="45"/>
      <c r="M118" s="213"/>
      <c r="N118" s="21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132</v>
      </c>
      <c r="AU118" s="18" t="s">
        <v>83</v>
      </c>
    </row>
    <row r="119" s="2" customFormat="1">
      <c r="A119" s="39"/>
      <c r="B119" s="40"/>
      <c r="C119" s="41"/>
      <c r="D119" s="228" t="s">
        <v>175</v>
      </c>
      <c r="E119" s="41"/>
      <c r="F119" s="229" t="s">
        <v>741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175</v>
      </c>
      <c r="AU119" s="18" t="s">
        <v>83</v>
      </c>
    </row>
    <row r="120" s="2" customFormat="1" ht="24.15" customHeight="1">
      <c r="A120" s="39"/>
      <c r="B120" s="40"/>
      <c r="C120" s="197" t="s">
        <v>319</v>
      </c>
      <c r="D120" s="197" t="s">
        <v>127</v>
      </c>
      <c r="E120" s="198" t="s">
        <v>742</v>
      </c>
      <c r="F120" s="199" t="s">
        <v>743</v>
      </c>
      <c r="G120" s="200" t="s">
        <v>216</v>
      </c>
      <c r="H120" s="201">
        <v>0.039</v>
      </c>
      <c r="I120" s="202"/>
      <c r="J120" s="203">
        <f>ROUND(I120*H120,2)</f>
        <v>0</v>
      </c>
      <c r="K120" s="199" t="s">
        <v>172</v>
      </c>
      <c r="L120" s="45"/>
      <c r="M120" s="204" t="s">
        <v>19</v>
      </c>
      <c r="N120" s="205" t="s">
        <v>43</v>
      </c>
      <c r="O120" s="85"/>
      <c r="P120" s="206">
        <f>O120*H120</f>
        <v>0</v>
      </c>
      <c r="Q120" s="206">
        <v>0</v>
      </c>
      <c r="R120" s="206">
        <f>Q120*H120</f>
        <v>0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372</v>
      </c>
      <c r="AT120" s="208" t="s">
        <v>127</v>
      </c>
      <c r="AU120" s="208" t="s">
        <v>83</v>
      </c>
      <c r="AY120" s="18" t="s">
        <v>126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80</v>
      </c>
      <c r="BK120" s="209">
        <f>ROUND(I120*H120,2)</f>
        <v>0</v>
      </c>
      <c r="BL120" s="18" t="s">
        <v>372</v>
      </c>
      <c r="BM120" s="208" t="s">
        <v>744</v>
      </c>
    </row>
    <row r="121" s="2" customFormat="1">
      <c r="A121" s="39"/>
      <c r="B121" s="40"/>
      <c r="C121" s="41"/>
      <c r="D121" s="210" t="s">
        <v>132</v>
      </c>
      <c r="E121" s="41"/>
      <c r="F121" s="211" t="s">
        <v>745</v>
      </c>
      <c r="G121" s="41"/>
      <c r="H121" s="41"/>
      <c r="I121" s="212"/>
      <c r="J121" s="41"/>
      <c r="K121" s="41"/>
      <c r="L121" s="45"/>
      <c r="M121" s="213"/>
      <c r="N121" s="21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132</v>
      </c>
      <c r="AU121" s="18" t="s">
        <v>83</v>
      </c>
    </row>
    <row r="122" s="2" customFormat="1">
      <c r="A122" s="39"/>
      <c r="B122" s="40"/>
      <c r="C122" s="41"/>
      <c r="D122" s="228" t="s">
        <v>175</v>
      </c>
      <c r="E122" s="41"/>
      <c r="F122" s="229" t="s">
        <v>746</v>
      </c>
      <c r="G122" s="41"/>
      <c r="H122" s="41"/>
      <c r="I122" s="212"/>
      <c r="J122" s="41"/>
      <c r="K122" s="41"/>
      <c r="L122" s="45"/>
      <c r="M122" s="213"/>
      <c r="N122" s="21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175</v>
      </c>
      <c r="AU122" s="18" t="s">
        <v>83</v>
      </c>
    </row>
    <row r="123" s="11" customFormat="1" ht="25.92" customHeight="1">
      <c r="A123" s="11"/>
      <c r="B123" s="183"/>
      <c r="C123" s="184"/>
      <c r="D123" s="185" t="s">
        <v>71</v>
      </c>
      <c r="E123" s="186" t="s">
        <v>669</v>
      </c>
      <c r="F123" s="186" t="s">
        <v>670</v>
      </c>
      <c r="G123" s="184"/>
      <c r="H123" s="184"/>
      <c r="I123" s="187"/>
      <c r="J123" s="188">
        <f>BK123</f>
        <v>0</v>
      </c>
      <c r="K123" s="184"/>
      <c r="L123" s="189"/>
      <c r="M123" s="190"/>
      <c r="N123" s="191"/>
      <c r="O123" s="191"/>
      <c r="P123" s="192">
        <f>SUM(P124:P127)</f>
        <v>0</v>
      </c>
      <c r="Q123" s="191"/>
      <c r="R123" s="192">
        <f>SUM(R124:R127)</f>
        <v>0</v>
      </c>
      <c r="S123" s="191"/>
      <c r="T123" s="193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4" t="s">
        <v>125</v>
      </c>
      <c r="AT123" s="195" t="s">
        <v>71</v>
      </c>
      <c r="AU123" s="195" t="s">
        <v>72</v>
      </c>
      <c r="AY123" s="194" t="s">
        <v>126</v>
      </c>
      <c r="BK123" s="196">
        <f>SUM(BK124:BK127)</f>
        <v>0</v>
      </c>
    </row>
    <row r="124" s="2" customFormat="1" ht="21.75" customHeight="1">
      <c r="A124" s="39"/>
      <c r="B124" s="40"/>
      <c r="C124" s="197" t="s">
        <v>324</v>
      </c>
      <c r="D124" s="197" t="s">
        <v>127</v>
      </c>
      <c r="E124" s="198" t="s">
        <v>672</v>
      </c>
      <c r="F124" s="199" t="s">
        <v>673</v>
      </c>
      <c r="G124" s="200" t="s">
        <v>674</v>
      </c>
      <c r="H124" s="201">
        <v>8.5</v>
      </c>
      <c r="I124" s="202"/>
      <c r="J124" s="203">
        <f>ROUND(I124*H124,2)</f>
        <v>0</v>
      </c>
      <c r="K124" s="199" t="s">
        <v>172</v>
      </c>
      <c r="L124" s="45"/>
      <c r="M124" s="204" t="s">
        <v>19</v>
      </c>
      <c r="N124" s="205" t="s">
        <v>43</v>
      </c>
      <c r="O124" s="85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8" t="s">
        <v>130</v>
      </c>
      <c r="AT124" s="208" t="s">
        <v>127</v>
      </c>
      <c r="AU124" s="208" t="s">
        <v>80</v>
      </c>
      <c r="AY124" s="18" t="s">
        <v>126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8" t="s">
        <v>80</v>
      </c>
      <c r="BK124" s="209">
        <f>ROUND(I124*H124,2)</f>
        <v>0</v>
      </c>
      <c r="BL124" s="18" t="s">
        <v>130</v>
      </c>
      <c r="BM124" s="208" t="s">
        <v>747</v>
      </c>
    </row>
    <row r="125" s="2" customFormat="1">
      <c r="A125" s="39"/>
      <c r="B125" s="40"/>
      <c r="C125" s="41"/>
      <c r="D125" s="210" t="s">
        <v>132</v>
      </c>
      <c r="E125" s="41"/>
      <c r="F125" s="211" t="s">
        <v>676</v>
      </c>
      <c r="G125" s="41"/>
      <c r="H125" s="41"/>
      <c r="I125" s="212"/>
      <c r="J125" s="41"/>
      <c r="K125" s="41"/>
      <c r="L125" s="45"/>
      <c r="M125" s="213"/>
      <c r="N125" s="21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132</v>
      </c>
      <c r="AU125" s="18" t="s">
        <v>80</v>
      </c>
    </row>
    <row r="126" s="2" customFormat="1">
      <c r="A126" s="39"/>
      <c r="B126" s="40"/>
      <c r="C126" s="41"/>
      <c r="D126" s="228" t="s">
        <v>175</v>
      </c>
      <c r="E126" s="41"/>
      <c r="F126" s="229" t="s">
        <v>677</v>
      </c>
      <c r="G126" s="41"/>
      <c r="H126" s="41"/>
      <c r="I126" s="212"/>
      <c r="J126" s="41"/>
      <c r="K126" s="41"/>
      <c r="L126" s="45"/>
      <c r="M126" s="213"/>
      <c r="N126" s="21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175</v>
      </c>
      <c r="AU126" s="18" t="s">
        <v>80</v>
      </c>
    </row>
    <row r="127" s="14" customFormat="1">
      <c r="A127" s="14"/>
      <c r="B127" s="240"/>
      <c r="C127" s="241"/>
      <c r="D127" s="210" t="s">
        <v>212</v>
      </c>
      <c r="E127" s="242" t="s">
        <v>19</v>
      </c>
      <c r="F127" s="243" t="s">
        <v>748</v>
      </c>
      <c r="G127" s="241"/>
      <c r="H127" s="244">
        <v>8.5</v>
      </c>
      <c r="I127" s="245"/>
      <c r="J127" s="241"/>
      <c r="K127" s="241"/>
      <c r="L127" s="246"/>
      <c r="M127" s="272"/>
      <c r="N127" s="273"/>
      <c r="O127" s="273"/>
      <c r="P127" s="273"/>
      <c r="Q127" s="273"/>
      <c r="R127" s="273"/>
      <c r="S127" s="273"/>
      <c r="T127" s="27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212</v>
      </c>
      <c r="AU127" s="250" t="s">
        <v>80</v>
      </c>
      <c r="AV127" s="14" t="s">
        <v>83</v>
      </c>
      <c r="AW127" s="14" t="s">
        <v>33</v>
      </c>
      <c r="AX127" s="14" t="s">
        <v>80</v>
      </c>
      <c r="AY127" s="250" t="s">
        <v>126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6Ess+gRcZ++aTF7GW8AQzEi8b2pcw4eecVMh5cbQNn9dgI6lMBq5ufu1StSYNTUd9ohwq8w5qCoYMdGTvtl/Kw==" hashValue="aYnePJB7ZhC+WbOIXWo59L8q7Zbd3MQKzs337JHAM+Bgyv8giA8K8Oa20VoLAlgdmrY9lq6693MoDZjQ1t4yMg==" algorithmName="SHA-512" password="9C2B"/>
  <autoFilter ref="C82:K12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2/721171903"/>
    <hyperlink ref="F91" r:id="rId2" display="https://podminky.urs.cz/item/CS_URS_2023_02/721171905"/>
    <hyperlink ref="F94" r:id="rId3" display="https://podminky.urs.cz/item/CS_URS_2023_02/721171913"/>
    <hyperlink ref="F97" r:id="rId4" display="https://podminky.urs.cz/item/CS_URS_2023_02/721171915"/>
    <hyperlink ref="F100" r:id="rId5" display="https://podminky.urs.cz/item/CS_URS_2023_02/998721101"/>
    <hyperlink ref="F104" r:id="rId6" display="https://podminky.urs.cz/item/CS_URS_2023_02/725112022"/>
    <hyperlink ref="F107" r:id="rId7" display="https://podminky.urs.cz/item/CS_URS_2023_02/725211604"/>
    <hyperlink ref="F110" r:id="rId8" display="https://podminky.urs.cz/item/CS_URS_2023_02/725291711"/>
    <hyperlink ref="F113" r:id="rId9" display="https://podminky.urs.cz/item/CS_URS_2023_02/725291722"/>
    <hyperlink ref="F116" r:id="rId10" display="https://podminky.urs.cz/item/CS_URS_2023_02/725822613"/>
    <hyperlink ref="F119" r:id="rId11" display="https://podminky.urs.cz/item/CS_URS_2023_02/725861102"/>
    <hyperlink ref="F122" r:id="rId12" display="https://podminky.urs.cz/item/CS_URS_2023_02/998725101"/>
    <hyperlink ref="F126" r:id="rId13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749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ROUND((SUM(BE96:BE916)),  2)</f>
        <v>0</v>
      </c>
      <c r="G33" s="39"/>
      <c r="H33" s="39"/>
      <c r="I33" s="149">
        <v>0.20999999999999999</v>
      </c>
      <c r="J33" s="148">
        <f>ROUND(((SUM(BE96:BE916))*I33),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ROUND((SUM(BF96:BF916)),  2)</f>
        <v>0</v>
      </c>
      <c r="G34" s="39"/>
      <c r="H34" s="39"/>
      <c r="I34" s="149">
        <v>0.14999999999999999</v>
      </c>
      <c r="J34" s="148">
        <f>ROUND(((SUM(BF96:BF916))*I34),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ROUND((SUM(BG96:BG916)),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ROUND((SUM(BH96:BH916)),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ROUND((SUM(BI96:BI916)),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ARS2 - Stavebně konstrukční řešení - 2.NP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189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750</v>
      </c>
      <c r="E61" s="223"/>
      <c r="F61" s="223"/>
      <c r="G61" s="223"/>
      <c r="H61" s="223"/>
      <c r="I61" s="223"/>
      <c r="J61" s="224">
        <f>J98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191</v>
      </c>
      <c r="E62" s="223"/>
      <c r="F62" s="223"/>
      <c r="G62" s="223"/>
      <c r="H62" s="223"/>
      <c r="I62" s="223"/>
      <c r="J62" s="224">
        <f>J131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192</v>
      </c>
      <c r="E63" s="223"/>
      <c r="F63" s="223"/>
      <c r="G63" s="223"/>
      <c r="H63" s="223"/>
      <c r="I63" s="223"/>
      <c r="J63" s="224">
        <f>J350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193</v>
      </c>
      <c r="E64" s="223"/>
      <c r="F64" s="223"/>
      <c r="G64" s="223"/>
      <c r="H64" s="223"/>
      <c r="I64" s="223"/>
      <c r="J64" s="224">
        <f>J446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194</v>
      </c>
      <c r="E65" s="223"/>
      <c r="F65" s="223"/>
      <c r="G65" s="223"/>
      <c r="H65" s="223"/>
      <c r="I65" s="223"/>
      <c r="J65" s="224">
        <f>J460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6"/>
      <c r="C66" s="167"/>
      <c r="D66" s="168" t="s">
        <v>195</v>
      </c>
      <c r="E66" s="169"/>
      <c r="F66" s="169"/>
      <c r="G66" s="169"/>
      <c r="H66" s="169"/>
      <c r="I66" s="169"/>
      <c r="J66" s="170">
        <f>J464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2" customFormat="1" ht="19.92" customHeight="1">
      <c r="A67" s="12"/>
      <c r="B67" s="220"/>
      <c r="C67" s="221"/>
      <c r="D67" s="222" t="s">
        <v>751</v>
      </c>
      <c r="E67" s="223"/>
      <c r="F67" s="223"/>
      <c r="G67" s="223"/>
      <c r="H67" s="223"/>
      <c r="I67" s="223"/>
      <c r="J67" s="224">
        <f>J465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0"/>
      <c r="C68" s="221"/>
      <c r="D68" s="222" t="s">
        <v>752</v>
      </c>
      <c r="E68" s="223"/>
      <c r="F68" s="223"/>
      <c r="G68" s="223"/>
      <c r="H68" s="223"/>
      <c r="I68" s="223"/>
      <c r="J68" s="224">
        <f>J477</f>
        <v>0</v>
      </c>
      <c r="K68" s="221"/>
      <c r="L68" s="22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0"/>
      <c r="C69" s="221"/>
      <c r="D69" s="222" t="s">
        <v>196</v>
      </c>
      <c r="E69" s="223"/>
      <c r="F69" s="223"/>
      <c r="G69" s="223"/>
      <c r="H69" s="223"/>
      <c r="I69" s="223"/>
      <c r="J69" s="224">
        <f>J488</f>
        <v>0</v>
      </c>
      <c r="K69" s="221"/>
      <c r="L69" s="225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20"/>
      <c r="C70" s="221"/>
      <c r="D70" s="222" t="s">
        <v>197</v>
      </c>
      <c r="E70" s="223"/>
      <c r="F70" s="223"/>
      <c r="G70" s="223"/>
      <c r="H70" s="223"/>
      <c r="I70" s="223"/>
      <c r="J70" s="224">
        <f>J552</f>
        <v>0</v>
      </c>
      <c r="K70" s="221"/>
      <c r="L70" s="225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0"/>
      <c r="C71" s="221"/>
      <c r="D71" s="222" t="s">
        <v>198</v>
      </c>
      <c r="E71" s="223"/>
      <c r="F71" s="223"/>
      <c r="G71" s="223"/>
      <c r="H71" s="223"/>
      <c r="I71" s="223"/>
      <c r="J71" s="224">
        <f>J579</f>
        <v>0</v>
      </c>
      <c r="K71" s="221"/>
      <c r="L71" s="225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0"/>
      <c r="C72" s="221"/>
      <c r="D72" s="222" t="s">
        <v>753</v>
      </c>
      <c r="E72" s="223"/>
      <c r="F72" s="223"/>
      <c r="G72" s="223"/>
      <c r="H72" s="223"/>
      <c r="I72" s="223"/>
      <c r="J72" s="224">
        <f>J626</f>
        <v>0</v>
      </c>
      <c r="K72" s="221"/>
      <c r="L72" s="225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20"/>
      <c r="C73" s="221"/>
      <c r="D73" s="222" t="s">
        <v>199</v>
      </c>
      <c r="E73" s="223"/>
      <c r="F73" s="223"/>
      <c r="G73" s="223"/>
      <c r="H73" s="223"/>
      <c r="I73" s="223"/>
      <c r="J73" s="224">
        <f>J691</f>
        <v>0</v>
      </c>
      <c r="K73" s="221"/>
      <c r="L73" s="225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20"/>
      <c r="C74" s="221"/>
      <c r="D74" s="222" t="s">
        <v>200</v>
      </c>
      <c r="E74" s="223"/>
      <c r="F74" s="223"/>
      <c r="G74" s="223"/>
      <c r="H74" s="223"/>
      <c r="I74" s="223"/>
      <c r="J74" s="224">
        <f>J756</f>
        <v>0</v>
      </c>
      <c r="K74" s="221"/>
      <c r="L74" s="225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20"/>
      <c r="C75" s="221"/>
      <c r="D75" s="222" t="s">
        <v>201</v>
      </c>
      <c r="E75" s="223"/>
      <c r="F75" s="223"/>
      <c r="G75" s="223"/>
      <c r="H75" s="223"/>
      <c r="I75" s="223"/>
      <c r="J75" s="224">
        <f>J787</f>
        <v>0</v>
      </c>
      <c r="K75" s="221"/>
      <c r="L75" s="225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9" customFormat="1" ht="24.96" customHeight="1">
      <c r="A76" s="9"/>
      <c r="B76" s="166"/>
      <c r="C76" s="167"/>
      <c r="D76" s="168" t="s">
        <v>202</v>
      </c>
      <c r="E76" s="169"/>
      <c r="F76" s="169"/>
      <c r="G76" s="169"/>
      <c r="H76" s="169"/>
      <c r="I76" s="169"/>
      <c r="J76" s="170">
        <f>J912</f>
        <v>0</v>
      </c>
      <c r="K76" s="167"/>
      <c r="L76" s="171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110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Víceúčelový školní objekt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103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ARS2 - Stavebně konstrukční řešení - 2.NP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Luby</v>
      </c>
      <c r="G90" s="41"/>
      <c r="H90" s="41"/>
      <c r="I90" s="33" t="s">
        <v>23</v>
      </c>
      <c r="J90" s="73" t="str">
        <f>IF(J12="","",J12)</f>
        <v>25. 7. 2023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E15</f>
        <v>Město Luby, Nám. 5. května 164, Luby</v>
      </c>
      <c r="G92" s="41"/>
      <c r="H92" s="41"/>
      <c r="I92" s="33" t="s">
        <v>31</v>
      </c>
      <c r="J92" s="37" t="str">
        <f>E21</f>
        <v>PK Beránek &amp; Hradil, Svobody 7/1, Cheb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Jakub Vilingr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0" customFormat="1" ht="29.28" customHeight="1">
      <c r="A95" s="172"/>
      <c r="B95" s="173"/>
      <c r="C95" s="174" t="s">
        <v>111</v>
      </c>
      <c r="D95" s="175" t="s">
        <v>57</v>
      </c>
      <c r="E95" s="175" t="s">
        <v>53</v>
      </c>
      <c r="F95" s="175" t="s">
        <v>54</v>
      </c>
      <c r="G95" s="175" t="s">
        <v>112</v>
      </c>
      <c r="H95" s="175" t="s">
        <v>113</v>
      </c>
      <c r="I95" s="175" t="s">
        <v>114</v>
      </c>
      <c r="J95" s="175" t="s">
        <v>107</v>
      </c>
      <c r="K95" s="176" t="s">
        <v>115</v>
      </c>
      <c r="L95" s="177"/>
      <c r="M95" s="93" t="s">
        <v>19</v>
      </c>
      <c r="N95" s="94" t="s">
        <v>42</v>
      </c>
      <c r="O95" s="94" t="s">
        <v>116</v>
      </c>
      <c r="P95" s="94" t="s">
        <v>117</v>
      </c>
      <c r="Q95" s="94" t="s">
        <v>118</v>
      </c>
      <c r="R95" s="94" t="s">
        <v>119</v>
      </c>
      <c r="S95" s="94" t="s">
        <v>120</v>
      </c>
      <c r="T95" s="95" t="s">
        <v>121</v>
      </c>
      <c r="U95" s="172"/>
      <c r="V95" s="172"/>
      <c r="W95" s="172"/>
      <c r="X95" s="172"/>
      <c r="Y95" s="172"/>
      <c r="Z95" s="172"/>
      <c r="AA95" s="172"/>
      <c r="AB95" s="172"/>
      <c r="AC95" s="172"/>
      <c r="AD95" s="172"/>
      <c r="AE95" s="172"/>
    </row>
    <row r="96" s="2" customFormat="1" ht="22.8" customHeight="1">
      <c r="A96" s="39"/>
      <c r="B96" s="40"/>
      <c r="C96" s="100" t="s">
        <v>122</v>
      </c>
      <c r="D96" s="41"/>
      <c r="E96" s="41"/>
      <c r="F96" s="41"/>
      <c r="G96" s="41"/>
      <c r="H96" s="41"/>
      <c r="I96" s="41"/>
      <c r="J96" s="178">
        <f>BK96</f>
        <v>0</v>
      </c>
      <c r="K96" s="41"/>
      <c r="L96" s="45"/>
      <c r="M96" s="96"/>
      <c r="N96" s="179"/>
      <c r="O96" s="97"/>
      <c r="P96" s="180">
        <f>P97+P464+P912</f>
        <v>0</v>
      </c>
      <c r="Q96" s="97"/>
      <c r="R96" s="180">
        <f>R97+R464+R912</f>
        <v>60.859980030000003</v>
      </c>
      <c r="S96" s="97"/>
      <c r="T96" s="181">
        <f>T97+T464+T912</f>
        <v>28.498031990000001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108</v>
      </c>
      <c r="BK96" s="182">
        <f>BK97+BK464+BK912</f>
        <v>0</v>
      </c>
    </row>
    <row r="97" s="11" customFormat="1" ht="25.92" customHeight="1">
      <c r="A97" s="11"/>
      <c r="B97" s="183"/>
      <c r="C97" s="184"/>
      <c r="D97" s="185" t="s">
        <v>71</v>
      </c>
      <c r="E97" s="186" t="s">
        <v>203</v>
      </c>
      <c r="F97" s="186" t="s">
        <v>204</v>
      </c>
      <c r="G97" s="184"/>
      <c r="H97" s="184"/>
      <c r="I97" s="187"/>
      <c r="J97" s="188">
        <f>BK97</f>
        <v>0</v>
      </c>
      <c r="K97" s="184"/>
      <c r="L97" s="189"/>
      <c r="M97" s="190"/>
      <c r="N97" s="191"/>
      <c r="O97" s="191"/>
      <c r="P97" s="192">
        <f>P98+P131+P350+P446+P460</f>
        <v>0</v>
      </c>
      <c r="Q97" s="191"/>
      <c r="R97" s="192">
        <f>R98+R131+R350+R446+R460</f>
        <v>47.970605259999999</v>
      </c>
      <c r="S97" s="191"/>
      <c r="T97" s="193">
        <f>T98+T131+T350+T446+T460</f>
        <v>25.870078000000003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4" t="s">
        <v>80</v>
      </c>
      <c r="AT97" s="195" t="s">
        <v>71</v>
      </c>
      <c r="AU97" s="195" t="s">
        <v>72</v>
      </c>
      <c r="AY97" s="194" t="s">
        <v>126</v>
      </c>
      <c r="BK97" s="196">
        <f>BK98+BK131+BK350+BK446+BK460</f>
        <v>0</v>
      </c>
    </row>
    <row r="98" s="11" customFormat="1" ht="22.8" customHeight="1">
      <c r="A98" s="11"/>
      <c r="B98" s="183"/>
      <c r="C98" s="184"/>
      <c r="D98" s="185" t="s">
        <v>71</v>
      </c>
      <c r="E98" s="226" t="s">
        <v>125</v>
      </c>
      <c r="F98" s="226" t="s">
        <v>754</v>
      </c>
      <c r="G98" s="184"/>
      <c r="H98" s="184"/>
      <c r="I98" s="187"/>
      <c r="J98" s="227">
        <f>BK98</f>
        <v>0</v>
      </c>
      <c r="K98" s="184"/>
      <c r="L98" s="189"/>
      <c r="M98" s="190"/>
      <c r="N98" s="191"/>
      <c r="O98" s="191"/>
      <c r="P98" s="192">
        <f>SUM(P99:P130)</f>
        <v>0</v>
      </c>
      <c r="Q98" s="191"/>
      <c r="R98" s="192">
        <f>SUM(R99:R130)</f>
        <v>16.628550919999999</v>
      </c>
      <c r="S98" s="191"/>
      <c r="T98" s="193">
        <f>SUM(T99:T130)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94" t="s">
        <v>80</v>
      </c>
      <c r="AT98" s="195" t="s">
        <v>71</v>
      </c>
      <c r="AU98" s="195" t="s">
        <v>80</v>
      </c>
      <c r="AY98" s="194" t="s">
        <v>126</v>
      </c>
      <c r="BK98" s="196">
        <f>SUM(BK99:BK130)</f>
        <v>0</v>
      </c>
    </row>
    <row r="99" s="2" customFormat="1" ht="21.75" customHeight="1">
      <c r="A99" s="39"/>
      <c r="B99" s="40"/>
      <c r="C99" s="197" t="s">
        <v>80</v>
      </c>
      <c r="D99" s="197" t="s">
        <v>127</v>
      </c>
      <c r="E99" s="198" t="s">
        <v>755</v>
      </c>
      <c r="F99" s="199" t="s">
        <v>756</v>
      </c>
      <c r="G99" s="200" t="s">
        <v>382</v>
      </c>
      <c r="H99" s="201">
        <v>4.726</v>
      </c>
      <c r="I99" s="202"/>
      <c r="J99" s="203">
        <f>ROUND(I99*H99,2)</f>
        <v>0</v>
      </c>
      <c r="K99" s="199" t="s">
        <v>172</v>
      </c>
      <c r="L99" s="45"/>
      <c r="M99" s="204" t="s">
        <v>19</v>
      </c>
      <c r="N99" s="205" t="s">
        <v>43</v>
      </c>
      <c r="O99" s="85"/>
      <c r="P99" s="206">
        <f>O99*H99</f>
        <v>0</v>
      </c>
      <c r="Q99" s="206">
        <v>2.5020099999999998</v>
      </c>
      <c r="R99" s="206">
        <f>Q99*H99</f>
        <v>11.82449926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125</v>
      </c>
      <c r="AT99" s="208" t="s">
        <v>127</v>
      </c>
      <c r="AU99" s="208" t="s">
        <v>83</v>
      </c>
      <c r="AY99" s="18" t="s">
        <v>126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80</v>
      </c>
      <c r="BK99" s="209">
        <f>ROUND(I99*H99,2)</f>
        <v>0</v>
      </c>
      <c r="BL99" s="18" t="s">
        <v>125</v>
      </c>
      <c r="BM99" s="208" t="s">
        <v>757</v>
      </c>
    </row>
    <row r="100" s="2" customFormat="1">
      <c r="A100" s="39"/>
      <c r="B100" s="40"/>
      <c r="C100" s="41"/>
      <c r="D100" s="210" t="s">
        <v>132</v>
      </c>
      <c r="E100" s="41"/>
      <c r="F100" s="211" t="s">
        <v>758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132</v>
      </c>
      <c r="AU100" s="18" t="s">
        <v>83</v>
      </c>
    </row>
    <row r="101" s="2" customFormat="1">
      <c r="A101" s="39"/>
      <c r="B101" s="40"/>
      <c r="C101" s="41"/>
      <c r="D101" s="228" t="s">
        <v>175</v>
      </c>
      <c r="E101" s="41"/>
      <c r="F101" s="229" t="s">
        <v>759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175</v>
      </c>
      <c r="AU101" s="18" t="s">
        <v>83</v>
      </c>
    </row>
    <row r="102" s="13" customFormat="1">
      <c r="A102" s="13"/>
      <c r="B102" s="230"/>
      <c r="C102" s="231"/>
      <c r="D102" s="210" t="s">
        <v>212</v>
      </c>
      <c r="E102" s="232" t="s">
        <v>19</v>
      </c>
      <c r="F102" s="233" t="s">
        <v>760</v>
      </c>
      <c r="G102" s="231"/>
      <c r="H102" s="232" t="s">
        <v>19</v>
      </c>
      <c r="I102" s="234"/>
      <c r="J102" s="231"/>
      <c r="K102" s="231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212</v>
      </c>
      <c r="AU102" s="239" t="s">
        <v>83</v>
      </c>
      <c r="AV102" s="13" t="s">
        <v>80</v>
      </c>
      <c r="AW102" s="13" t="s">
        <v>33</v>
      </c>
      <c r="AX102" s="13" t="s">
        <v>72</v>
      </c>
      <c r="AY102" s="239" t="s">
        <v>126</v>
      </c>
    </row>
    <row r="103" s="14" customFormat="1">
      <c r="A103" s="14"/>
      <c r="B103" s="240"/>
      <c r="C103" s="241"/>
      <c r="D103" s="210" t="s">
        <v>212</v>
      </c>
      <c r="E103" s="242" t="s">
        <v>19</v>
      </c>
      <c r="F103" s="243" t="s">
        <v>761</v>
      </c>
      <c r="G103" s="241"/>
      <c r="H103" s="244">
        <v>2.9209999999999998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0" t="s">
        <v>212</v>
      </c>
      <c r="AU103" s="250" t="s">
        <v>83</v>
      </c>
      <c r="AV103" s="14" t="s">
        <v>83</v>
      </c>
      <c r="AW103" s="14" t="s">
        <v>33</v>
      </c>
      <c r="AX103" s="14" t="s">
        <v>72</v>
      </c>
      <c r="AY103" s="250" t="s">
        <v>126</v>
      </c>
    </row>
    <row r="104" s="14" customFormat="1">
      <c r="A104" s="14"/>
      <c r="B104" s="240"/>
      <c r="C104" s="241"/>
      <c r="D104" s="210" t="s">
        <v>212</v>
      </c>
      <c r="E104" s="242" t="s">
        <v>19</v>
      </c>
      <c r="F104" s="243" t="s">
        <v>762</v>
      </c>
      <c r="G104" s="241"/>
      <c r="H104" s="244">
        <v>1.46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212</v>
      </c>
      <c r="AU104" s="250" t="s">
        <v>83</v>
      </c>
      <c r="AV104" s="14" t="s">
        <v>83</v>
      </c>
      <c r="AW104" s="14" t="s">
        <v>33</v>
      </c>
      <c r="AX104" s="14" t="s">
        <v>72</v>
      </c>
      <c r="AY104" s="250" t="s">
        <v>126</v>
      </c>
    </row>
    <row r="105" s="14" customFormat="1">
      <c r="A105" s="14"/>
      <c r="B105" s="240"/>
      <c r="C105" s="241"/>
      <c r="D105" s="210" t="s">
        <v>212</v>
      </c>
      <c r="E105" s="242" t="s">
        <v>19</v>
      </c>
      <c r="F105" s="243" t="s">
        <v>763</v>
      </c>
      <c r="G105" s="241"/>
      <c r="H105" s="244">
        <v>0.34499999999999997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212</v>
      </c>
      <c r="AU105" s="250" t="s">
        <v>83</v>
      </c>
      <c r="AV105" s="14" t="s">
        <v>83</v>
      </c>
      <c r="AW105" s="14" t="s">
        <v>33</v>
      </c>
      <c r="AX105" s="14" t="s">
        <v>72</v>
      </c>
      <c r="AY105" s="250" t="s">
        <v>126</v>
      </c>
    </row>
    <row r="106" s="15" customFormat="1">
      <c r="A106" s="15"/>
      <c r="B106" s="261"/>
      <c r="C106" s="262"/>
      <c r="D106" s="210" t="s">
        <v>212</v>
      </c>
      <c r="E106" s="263" t="s">
        <v>19</v>
      </c>
      <c r="F106" s="264" t="s">
        <v>248</v>
      </c>
      <c r="G106" s="262"/>
      <c r="H106" s="265">
        <v>4.726</v>
      </c>
      <c r="I106" s="266"/>
      <c r="J106" s="262"/>
      <c r="K106" s="262"/>
      <c r="L106" s="267"/>
      <c r="M106" s="268"/>
      <c r="N106" s="269"/>
      <c r="O106" s="269"/>
      <c r="P106" s="269"/>
      <c r="Q106" s="269"/>
      <c r="R106" s="269"/>
      <c r="S106" s="269"/>
      <c r="T106" s="270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1" t="s">
        <v>212</v>
      </c>
      <c r="AU106" s="271" t="s">
        <v>83</v>
      </c>
      <c r="AV106" s="15" t="s">
        <v>125</v>
      </c>
      <c r="AW106" s="15" t="s">
        <v>33</v>
      </c>
      <c r="AX106" s="15" t="s">
        <v>80</v>
      </c>
      <c r="AY106" s="271" t="s">
        <v>126</v>
      </c>
    </row>
    <row r="107" s="2" customFormat="1" ht="24.15" customHeight="1">
      <c r="A107" s="39"/>
      <c r="B107" s="40"/>
      <c r="C107" s="197" t="s">
        <v>83</v>
      </c>
      <c r="D107" s="197" t="s">
        <v>127</v>
      </c>
      <c r="E107" s="198" t="s">
        <v>764</v>
      </c>
      <c r="F107" s="199" t="s">
        <v>765</v>
      </c>
      <c r="G107" s="200" t="s">
        <v>229</v>
      </c>
      <c r="H107" s="201">
        <v>58.409999999999997</v>
      </c>
      <c r="I107" s="202"/>
      <c r="J107" s="203">
        <f>ROUND(I107*H107,2)</f>
        <v>0</v>
      </c>
      <c r="K107" s="199" t="s">
        <v>172</v>
      </c>
      <c r="L107" s="45"/>
      <c r="M107" s="204" t="s">
        <v>19</v>
      </c>
      <c r="N107" s="205" t="s">
        <v>43</v>
      </c>
      <c r="O107" s="85"/>
      <c r="P107" s="206">
        <f>O107*H107</f>
        <v>0</v>
      </c>
      <c r="Q107" s="206">
        <v>0.01</v>
      </c>
      <c r="R107" s="206">
        <f>Q107*H107</f>
        <v>0.58409999999999995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125</v>
      </c>
      <c r="AT107" s="208" t="s">
        <v>127</v>
      </c>
      <c r="AU107" s="208" t="s">
        <v>83</v>
      </c>
      <c r="AY107" s="18" t="s">
        <v>126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80</v>
      </c>
      <c r="BK107" s="209">
        <f>ROUND(I107*H107,2)</f>
        <v>0</v>
      </c>
      <c r="BL107" s="18" t="s">
        <v>125</v>
      </c>
      <c r="BM107" s="208" t="s">
        <v>766</v>
      </c>
    </row>
    <row r="108" s="2" customFormat="1">
      <c r="A108" s="39"/>
      <c r="B108" s="40"/>
      <c r="C108" s="41"/>
      <c r="D108" s="210" t="s">
        <v>132</v>
      </c>
      <c r="E108" s="41"/>
      <c r="F108" s="211" t="s">
        <v>767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83</v>
      </c>
    </row>
    <row r="109" s="2" customFormat="1">
      <c r="A109" s="39"/>
      <c r="B109" s="40"/>
      <c r="C109" s="41"/>
      <c r="D109" s="228" t="s">
        <v>175</v>
      </c>
      <c r="E109" s="41"/>
      <c r="F109" s="229" t="s">
        <v>768</v>
      </c>
      <c r="G109" s="41"/>
      <c r="H109" s="41"/>
      <c r="I109" s="212"/>
      <c r="J109" s="41"/>
      <c r="K109" s="41"/>
      <c r="L109" s="45"/>
      <c r="M109" s="213"/>
      <c r="N109" s="21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175</v>
      </c>
      <c r="AU109" s="18" t="s">
        <v>83</v>
      </c>
    </row>
    <row r="110" s="13" customFormat="1">
      <c r="A110" s="13"/>
      <c r="B110" s="230"/>
      <c r="C110" s="231"/>
      <c r="D110" s="210" t="s">
        <v>212</v>
      </c>
      <c r="E110" s="232" t="s">
        <v>19</v>
      </c>
      <c r="F110" s="233" t="s">
        <v>760</v>
      </c>
      <c r="G110" s="231"/>
      <c r="H110" s="232" t="s">
        <v>19</v>
      </c>
      <c r="I110" s="234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212</v>
      </c>
      <c r="AU110" s="239" t="s">
        <v>83</v>
      </c>
      <c r="AV110" s="13" t="s">
        <v>80</v>
      </c>
      <c r="AW110" s="13" t="s">
        <v>33</v>
      </c>
      <c r="AX110" s="13" t="s">
        <v>72</v>
      </c>
      <c r="AY110" s="239" t="s">
        <v>126</v>
      </c>
    </row>
    <row r="111" s="14" customFormat="1">
      <c r="A111" s="14"/>
      <c r="B111" s="240"/>
      <c r="C111" s="241"/>
      <c r="D111" s="210" t="s">
        <v>212</v>
      </c>
      <c r="E111" s="242" t="s">
        <v>19</v>
      </c>
      <c r="F111" s="243" t="s">
        <v>769</v>
      </c>
      <c r="G111" s="241"/>
      <c r="H111" s="244">
        <v>58.409999999999997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212</v>
      </c>
      <c r="AU111" s="250" t="s">
        <v>83</v>
      </c>
      <c r="AV111" s="14" t="s">
        <v>83</v>
      </c>
      <c r="AW111" s="14" t="s">
        <v>33</v>
      </c>
      <c r="AX111" s="14" t="s">
        <v>80</v>
      </c>
      <c r="AY111" s="250" t="s">
        <v>126</v>
      </c>
    </row>
    <row r="112" s="2" customFormat="1" ht="16.5" customHeight="1">
      <c r="A112" s="39"/>
      <c r="B112" s="40"/>
      <c r="C112" s="197" t="s">
        <v>136</v>
      </c>
      <c r="D112" s="197" t="s">
        <v>127</v>
      </c>
      <c r="E112" s="198" t="s">
        <v>770</v>
      </c>
      <c r="F112" s="199" t="s">
        <v>771</v>
      </c>
      <c r="G112" s="200" t="s">
        <v>216</v>
      </c>
      <c r="H112" s="201">
        <v>0.36199999999999999</v>
      </c>
      <c r="I112" s="202"/>
      <c r="J112" s="203">
        <f>ROUND(I112*H112,2)</f>
        <v>0</v>
      </c>
      <c r="K112" s="199" t="s">
        <v>172</v>
      </c>
      <c r="L112" s="45"/>
      <c r="M112" s="204" t="s">
        <v>19</v>
      </c>
      <c r="N112" s="205" t="s">
        <v>43</v>
      </c>
      <c r="O112" s="85"/>
      <c r="P112" s="206">
        <f>O112*H112</f>
        <v>0</v>
      </c>
      <c r="Q112" s="206">
        <v>1.06277</v>
      </c>
      <c r="R112" s="206">
        <f>Q112*H112</f>
        <v>0.38472274000000001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125</v>
      </c>
      <c r="AT112" s="208" t="s">
        <v>127</v>
      </c>
      <c r="AU112" s="208" t="s">
        <v>83</v>
      </c>
      <c r="AY112" s="18" t="s">
        <v>126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80</v>
      </c>
      <c r="BK112" s="209">
        <f>ROUND(I112*H112,2)</f>
        <v>0</v>
      </c>
      <c r="BL112" s="18" t="s">
        <v>125</v>
      </c>
      <c r="BM112" s="208" t="s">
        <v>772</v>
      </c>
    </row>
    <row r="113" s="2" customFormat="1">
      <c r="A113" s="39"/>
      <c r="B113" s="40"/>
      <c r="C113" s="41"/>
      <c r="D113" s="210" t="s">
        <v>132</v>
      </c>
      <c r="E113" s="41"/>
      <c r="F113" s="211" t="s">
        <v>773</v>
      </c>
      <c r="G113" s="41"/>
      <c r="H113" s="41"/>
      <c r="I113" s="212"/>
      <c r="J113" s="41"/>
      <c r="K113" s="41"/>
      <c r="L113" s="45"/>
      <c r="M113" s="213"/>
      <c r="N113" s="21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132</v>
      </c>
      <c r="AU113" s="18" t="s">
        <v>83</v>
      </c>
    </row>
    <row r="114" s="2" customFormat="1">
      <c r="A114" s="39"/>
      <c r="B114" s="40"/>
      <c r="C114" s="41"/>
      <c r="D114" s="228" t="s">
        <v>175</v>
      </c>
      <c r="E114" s="41"/>
      <c r="F114" s="229" t="s">
        <v>774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175</v>
      </c>
      <c r="AU114" s="18" t="s">
        <v>83</v>
      </c>
    </row>
    <row r="115" s="13" customFormat="1">
      <c r="A115" s="13"/>
      <c r="B115" s="230"/>
      <c r="C115" s="231"/>
      <c r="D115" s="210" t="s">
        <v>212</v>
      </c>
      <c r="E115" s="232" t="s">
        <v>19</v>
      </c>
      <c r="F115" s="233" t="s">
        <v>760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212</v>
      </c>
      <c r="AU115" s="239" t="s">
        <v>83</v>
      </c>
      <c r="AV115" s="13" t="s">
        <v>80</v>
      </c>
      <c r="AW115" s="13" t="s">
        <v>33</v>
      </c>
      <c r="AX115" s="13" t="s">
        <v>72</v>
      </c>
      <c r="AY115" s="239" t="s">
        <v>126</v>
      </c>
    </row>
    <row r="116" s="14" customFormat="1">
      <c r="A116" s="14"/>
      <c r="B116" s="240"/>
      <c r="C116" s="241"/>
      <c r="D116" s="210" t="s">
        <v>212</v>
      </c>
      <c r="E116" s="242" t="s">
        <v>19</v>
      </c>
      <c r="F116" s="243" t="s">
        <v>775</v>
      </c>
      <c r="G116" s="241"/>
      <c r="H116" s="244">
        <v>0.315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212</v>
      </c>
      <c r="AU116" s="250" t="s">
        <v>83</v>
      </c>
      <c r="AV116" s="14" t="s">
        <v>83</v>
      </c>
      <c r="AW116" s="14" t="s">
        <v>33</v>
      </c>
      <c r="AX116" s="14" t="s">
        <v>80</v>
      </c>
      <c r="AY116" s="250" t="s">
        <v>126</v>
      </c>
    </row>
    <row r="117" s="14" customFormat="1">
      <c r="A117" s="14"/>
      <c r="B117" s="240"/>
      <c r="C117" s="241"/>
      <c r="D117" s="210" t="s">
        <v>212</v>
      </c>
      <c r="E117" s="241"/>
      <c r="F117" s="243" t="s">
        <v>776</v>
      </c>
      <c r="G117" s="241"/>
      <c r="H117" s="244">
        <v>0.36199999999999999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0" t="s">
        <v>212</v>
      </c>
      <c r="AU117" s="250" t="s">
        <v>83</v>
      </c>
      <c r="AV117" s="14" t="s">
        <v>83</v>
      </c>
      <c r="AW117" s="14" t="s">
        <v>4</v>
      </c>
      <c r="AX117" s="14" t="s">
        <v>80</v>
      </c>
      <c r="AY117" s="250" t="s">
        <v>126</v>
      </c>
    </row>
    <row r="118" s="2" customFormat="1" ht="24.15" customHeight="1">
      <c r="A118" s="39"/>
      <c r="B118" s="40"/>
      <c r="C118" s="197" t="s">
        <v>125</v>
      </c>
      <c r="D118" s="197" t="s">
        <v>127</v>
      </c>
      <c r="E118" s="198" t="s">
        <v>777</v>
      </c>
      <c r="F118" s="199" t="s">
        <v>778</v>
      </c>
      <c r="G118" s="200" t="s">
        <v>208</v>
      </c>
      <c r="H118" s="201">
        <v>16</v>
      </c>
      <c r="I118" s="202"/>
      <c r="J118" s="203">
        <f>ROUND(I118*H118,2)</f>
        <v>0</v>
      </c>
      <c r="K118" s="199" t="s">
        <v>172</v>
      </c>
      <c r="L118" s="45"/>
      <c r="M118" s="204" t="s">
        <v>19</v>
      </c>
      <c r="N118" s="205" t="s">
        <v>43</v>
      </c>
      <c r="O118" s="85"/>
      <c r="P118" s="206">
        <f>O118*H118</f>
        <v>0</v>
      </c>
      <c r="Q118" s="206">
        <v>0.058999999999999997</v>
      </c>
      <c r="R118" s="206">
        <f>Q118*H118</f>
        <v>0.94399999999999995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125</v>
      </c>
      <c r="AT118" s="208" t="s">
        <v>127</v>
      </c>
      <c r="AU118" s="208" t="s">
        <v>83</v>
      </c>
      <c r="AY118" s="18" t="s">
        <v>126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80</v>
      </c>
      <c r="BK118" s="209">
        <f>ROUND(I118*H118,2)</f>
        <v>0</v>
      </c>
      <c r="BL118" s="18" t="s">
        <v>125</v>
      </c>
      <c r="BM118" s="208" t="s">
        <v>779</v>
      </c>
    </row>
    <row r="119" s="2" customFormat="1">
      <c r="A119" s="39"/>
      <c r="B119" s="40"/>
      <c r="C119" s="41"/>
      <c r="D119" s="210" t="s">
        <v>132</v>
      </c>
      <c r="E119" s="41"/>
      <c r="F119" s="211" t="s">
        <v>780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132</v>
      </c>
      <c r="AU119" s="18" t="s">
        <v>83</v>
      </c>
    </row>
    <row r="120" s="2" customFormat="1">
      <c r="A120" s="39"/>
      <c r="B120" s="40"/>
      <c r="C120" s="41"/>
      <c r="D120" s="228" t="s">
        <v>175</v>
      </c>
      <c r="E120" s="41"/>
      <c r="F120" s="229" t="s">
        <v>781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175</v>
      </c>
      <c r="AU120" s="18" t="s">
        <v>83</v>
      </c>
    </row>
    <row r="121" s="13" customFormat="1">
      <c r="A121" s="13"/>
      <c r="B121" s="230"/>
      <c r="C121" s="231"/>
      <c r="D121" s="210" t="s">
        <v>212</v>
      </c>
      <c r="E121" s="232" t="s">
        <v>19</v>
      </c>
      <c r="F121" s="233" t="s">
        <v>782</v>
      </c>
      <c r="G121" s="231"/>
      <c r="H121" s="232" t="s">
        <v>19</v>
      </c>
      <c r="I121" s="234"/>
      <c r="J121" s="231"/>
      <c r="K121" s="231"/>
      <c r="L121" s="235"/>
      <c r="M121" s="236"/>
      <c r="N121" s="237"/>
      <c r="O121" s="237"/>
      <c r="P121" s="237"/>
      <c r="Q121" s="237"/>
      <c r="R121" s="237"/>
      <c r="S121" s="237"/>
      <c r="T121" s="23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9" t="s">
        <v>212</v>
      </c>
      <c r="AU121" s="239" t="s">
        <v>83</v>
      </c>
      <c r="AV121" s="13" t="s">
        <v>80</v>
      </c>
      <c r="AW121" s="13" t="s">
        <v>33</v>
      </c>
      <c r="AX121" s="13" t="s">
        <v>72</v>
      </c>
      <c r="AY121" s="239" t="s">
        <v>126</v>
      </c>
    </row>
    <row r="122" s="14" customFormat="1">
      <c r="A122" s="14"/>
      <c r="B122" s="240"/>
      <c r="C122" s="241"/>
      <c r="D122" s="210" t="s">
        <v>212</v>
      </c>
      <c r="E122" s="242" t="s">
        <v>19</v>
      </c>
      <c r="F122" s="243" t="s">
        <v>783</v>
      </c>
      <c r="G122" s="241"/>
      <c r="H122" s="244">
        <v>16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212</v>
      </c>
      <c r="AU122" s="250" t="s">
        <v>83</v>
      </c>
      <c r="AV122" s="14" t="s">
        <v>83</v>
      </c>
      <c r="AW122" s="14" t="s">
        <v>33</v>
      </c>
      <c r="AX122" s="14" t="s">
        <v>80</v>
      </c>
      <c r="AY122" s="250" t="s">
        <v>126</v>
      </c>
    </row>
    <row r="123" s="2" customFormat="1" ht="37.8" customHeight="1">
      <c r="A123" s="39"/>
      <c r="B123" s="40"/>
      <c r="C123" s="197" t="s">
        <v>146</v>
      </c>
      <c r="D123" s="197" t="s">
        <v>127</v>
      </c>
      <c r="E123" s="198" t="s">
        <v>784</v>
      </c>
      <c r="F123" s="199" t="s">
        <v>785</v>
      </c>
      <c r="G123" s="200" t="s">
        <v>216</v>
      </c>
      <c r="H123" s="201">
        <v>2.5880000000000001</v>
      </c>
      <c r="I123" s="202"/>
      <c r="J123" s="203">
        <f>ROUND(I123*H123,2)</f>
        <v>0</v>
      </c>
      <c r="K123" s="199" t="s">
        <v>172</v>
      </c>
      <c r="L123" s="45"/>
      <c r="M123" s="204" t="s">
        <v>19</v>
      </c>
      <c r="N123" s="205" t="s">
        <v>43</v>
      </c>
      <c r="O123" s="85"/>
      <c r="P123" s="206">
        <f>O123*H123</f>
        <v>0</v>
      </c>
      <c r="Q123" s="206">
        <v>0.017090000000000001</v>
      </c>
      <c r="R123" s="206">
        <f>Q123*H123</f>
        <v>0.044228920000000005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125</v>
      </c>
      <c r="AT123" s="208" t="s">
        <v>127</v>
      </c>
      <c r="AU123" s="208" t="s">
        <v>83</v>
      </c>
      <c r="AY123" s="18" t="s">
        <v>126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80</v>
      </c>
      <c r="BK123" s="209">
        <f>ROUND(I123*H123,2)</f>
        <v>0</v>
      </c>
      <c r="BL123" s="18" t="s">
        <v>125</v>
      </c>
      <c r="BM123" s="208" t="s">
        <v>786</v>
      </c>
    </row>
    <row r="124" s="2" customFormat="1">
      <c r="A124" s="39"/>
      <c r="B124" s="40"/>
      <c r="C124" s="41"/>
      <c r="D124" s="210" t="s">
        <v>132</v>
      </c>
      <c r="E124" s="41"/>
      <c r="F124" s="211" t="s">
        <v>787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132</v>
      </c>
      <c r="AU124" s="18" t="s">
        <v>83</v>
      </c>
    </row>
    <row r="125" s="2" customFormat="1">
      <c r="A125" s="39"/>
      <c r="B125" s="40"/>
      <c r="C125" s="41"/>
      <c r="D125" s="228" t="s">
        <v>175</v>
      </c>
      <c r="E125" s="41"/>
      <c r="F125" s="229" t="s">
        <v>788</v>
      </c>
      <c r="G125" s="41"/>
      <c r="H125" s="41"/>
      <c r="I125" s="212"/>
      <c r="J125" s="41"/>
      <c r="K125" s="41"/>
      <c r="L125" s="45"/>
      <c r="M125" s="213"/>
      <c r="N125" s="21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175</v>
      </c>
      <c r="AU125" s="18" t="s">
        <v>83</v>
      </c>
    </row>
    <row r="126" s="13" customFormat="1">
      <c r="A126" s="13"/>
      <c r="B126" s="230"/>
      <c r="C126" s="231"/>
      <c r="D126" s="210" t="s">
        <v>212</v>
      </c>
      <c r="E126" s="232" t="s">
        <v>19</v>
      </c>
      <c r="F126" s="233" t="s">
        <v>760</v>
      </c>
      <c r="G126" s="231"/>
      <c r="H126" s="232" t="s">
        <v>19</v>
      </c>
      <c r="I126" s="234"/>
      <c r="J126" s="231"/>
      <c r="K126" s="231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212</v>
      </c>
      <c r="AU126" s="239" t="s">
        <v>83</v>
      </c>
      <c r="AV126" s="13" t="s">
        <v>80</v>
      </c>
      <c r="AW126" s="13" t="s">
        <v>33</v>
      </c>
      <c r="AX126" s="13" t="s">
        <v>72</v>
      </c>
      <c r="AY126" s="239" t="s">
        <v>126</v>
      </c>
    </row>
    <row r="127" s="14" customFormat="1">
      <c r="A127" s="14"/>
      <c r="B127" s="240"/>
      <c r="C127" s="241"/>
      <c r="D127" s="210" t="s">
        <v>212</v>
      </c>
      <c r="E127" s="242" t="s">
        <v>19</v>
      </c>
      <c r="F127" s="243" t="s">
        <v>789</v>
      </c>
      <c r="G127" s="241"/>
      <c r="H127" s="244">
        <v>2.5880000000000001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212</v>
      </c>
      <c r="AU127" s="250" t="s">
        <v>83</v>
      </c>
      <c r="AV127" s="14" t="s">
        <v>83</v>
      </c>
      <c r="AW127" s="14" t="s">
        <v>33</v>
      </c>
      <c r="AX127" s="14" t="s">
        <v>80</v>
      </c>
      <c r="AY127" s="250" t="s">
        <v>126</v>
      </c>
    </row>
    <row r="128" s="2" customFormat="1" ht="24.15" customHeight="1">
      <c r="A128" s="39"/>
      <c r="B128" s="40"/>
      <c r="C128" s="251" t="s">
        <v>151</v>
      </c>
      <c r="D128" s="251" t="s">
        <v>222</v>
      </c>
      <c r="E128" s="252" t="s">
        <v>790</v>
      </c>
      <c r="F128" s="253" t="s">
        <v>791</v>
      </c>
      <c r="G128" s="254" t="s">
        <v>216</v>
      </c>
      <c r="H128" s="255">
        <v>2.847</v>
      </c>
      <c r="I128" s="256"/>
      <c r="J128" s="257">
        <f>ROUND(I128*H128,2)</f>
        <v>0</v>
      </c>
      <c r="K128" s="253" t="s">
        <v>172</v>
      </c>
      <c r="L128" s="258"/>
      <c r="M128" s="259" t="s">
        <v>19</v>
      </c>
      <c r="N128" s="260" t="s">
        <v>43</v>
      </c>
      <c r="O128" s="85"/>
      <c r="P128" s="206">
        <f>O128*H128</f>
        <v>0</v>
      </c>
      <c r="Q128" s="206">
        <v>1</v>
      </c>
      <c r="R128" s="206">
        <f>Q128*H128</f>
        <v>2.847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159</v>
      </c>
      <c r="AT128" s="208" t="s">
        <v>222</v>
      </c>
      <c r="AU128" s="208" t="s">
        <v>83</v>
      </c>
      <c r="AY128" s="18" t="s">
        <v>126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80</v>
      </c>
      <c r="BK128" s="209">
        <f>ROUND(I128*H128,2)</f>
        <v>0</v>
      </c>
      <c r="BL128" s="18" t="s">
        <v>125</v>
      </c>
      <c r="BM128" s="208" t="s">
        <v>792</v>
      </c>
    </row>
    <row r="129" s="2" customFormat="1">
      <c r="A129" s="39"/>
      <c r="B129" s="40"/>
      <c r="C129" s="41"/>
      <c r="D129" s="210" t="s">
        <v>132</v>
      </c>
      <c r="E129" s="41"/>
      <c r="F129" s="211" t="s">
        <v>791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132</v>
      </c>
      <c r="AU129" s="18" t="s">
        <v>83</v>
      </c>
    </row>
    <row r="130" s="14" customFormat="1">
      <c r="A130" s="14"/>
      <c r="B130" s="240"/>
      <c r="C130" s="241"/>
      <c r="D130" s="210" t="s">
        <v>212</v>
      </c>
      <c r="E130" s="241"/>
      <c r="F130" s="243" t="s">
        <v>793</v>
      </c>
      <c r="G130" s="241"/>
      <c r="H130" s="244">
        <v>2.847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212</v>
      </c>
      <c r="AU130" s="250" t="s">
        <v>83</v>
      </c>
      <c r="AV130" s="14" t="s">
        <v>83</v>
      </c>
      <c r="AW130" s="14" t="s">
        <v>4</v>
      </c>
      <c r="AX130" s="14" t="s">
        <v>80</v>
      </c>
      <c r="AY130" s="250" t="s">
        <v>126</v>
      </c>
    </row>
    <row r="131" s="11" customFormat="1" ht="22.8" customHeight="1">
      <c r="A131" s="11"/>
      <c r="B131" s="183"/>
      <c r="C131" s="184"/>
      <c r="D131" s="185" t="s">
        <v>71</v>
      </c>
      <c r="E131" s="226" t="s">
        <v>151</v>
      </c>
      <c r="F131" s="226" t="s">
        <v>249</v>
      </c>
      <c r="G131" s="184"/>
      <c r="H131" s="184"/>
      <c r="I131" s="187"/>
      <c r="J131" s="227">
        <f>BK131</f>
        <v>0</v>
      </c>
      <c r="K131" s="184"/>
      <c r="L131" s="189"/>
      <c r="M131" s="190"/>
      <c r="N131" s="191"/>
      <c r="O131" s="191"/>
      <c r="P131" s="192">
        <f>SUM(P132:P349)</f>
        <v>0</v>
      </c>
      <c r="Q131" s="191"/>
      <c r="R131" s="192">
        <f>SUM(R132:R349)</f>
        <v>31.291503139999996</v>
      </c>
      <c r="S131" s="191"/>
      <c r="T131" s="193">
        <f>SUM(T132:T349)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4" t="s">
        <v>80</v>
      </c>
      <c r="AT131" s="195" t="s">
        <v>71</v>
      </c>
      <c r="AU131" s="195" t="s">
        <v>80</v>
      </c>
      <c r="AY131" s="194" t="s">
        <v>126</v>
      </c>
      <c r="BK131" s="196">
        <f>SUM(BK132:BK349)</f>
        <v>0</v>
      </c>
    </row>
    <row r="132" s="2" customFormat="1" ht="24.15" customHeight="1">
      <c r="A132" s="39"/>
      <c r="B132" s="40"/>
      <c r="C132" s="197" t="s">
        <v>155</v>
      </c>
      <c r="D132" s="197" t="s">
        <v>127</v>
      </c>
      <c r="E132" s="198" t="s">
        <v>794</v>
      </c>
      <c r="F132" s="199" t="s">
        <v>795</v>
      </c>
      <c r="G132" s="200" t="s">
        <v>229</v>
      </c>
      <c r="H132" s="201">
        <v>58.409999999999997</v>
      </c>
      <c r="I132" s="202"/>
      <c r="J132" s="203">
        <f>ROUND(I132*H132,2)</f>
        <v>0</v>
      </c>
      <c r="K132" s="199" t="s">
        <v>172</v>
      </c>
      <c r="L132" s="45"/>
      <c r="M132" s="204" t="s">
        <v>19</v>
      </c>
      <c r="N132" s="205" t="s">
        <v>43</v>
      </c>
      <c r="O132" s="85"/>
      <c r="P132" s="206">
        <f>O132*H132</f>
        <v>0</v>
      </c>
      <c r="Q132" s="206">
        <v>0.089760000000000006</v>
      </c>
      <c r="R132" s="206">
        <f>Q132*H132</f>
        <v>5.2428816000000005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125</v>
      </c>
      <c r="AT132" s="208" t="s">
        <v>127</v>
      </c>
      <c r="AU132" s="208" t="s">
        <v>83</v>
      </c>
      <c r="AY132" s="18" t="s">
        <v>126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80</v>
      </c>
      <c r="BK132" s="209">
        <f>ROUND(I132*H132,2)</f>
        <v>0</v>
      </c>
      <c r="BL132" s="18" t="s">
        <v>125</v>
      </c>
      <c r="BM132" s="208" t="s">
        <v>796</v>
      </c>
    </row>
    <row r="133" s="2" customFormat="1">
      <c r="A133" s="39"/>
      <c r="B133" s="40"/>
      <c r="C133" s="41"/>
      <c r="D133" s="210" t="s">
        <v>132</v>
      </c>
      <c r="E133" s="41"/>
      <c r="F133" s="211" t="s">
        <v>797</v>
      </c>
      <c r="G133" s="41"/>
      <c r="H133" s="41"/>
      <c r="I133" s="212"/>
      <c r="J133" s="41"/>
      <c r="K133" s="41"/>
      <c r="L133" s="45"/>
      <c r="M133" s="213"/>
      <c r="N133" s="21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132</v>
      </c>
      <c r="AU133" s="18" t="s">
        <v>83</v>
      </c>
    </row>
    <row r="134" s="2" customFormat="1">
      <c r="A134" s="39"/>
      <c r="B134" s="40"/>
      <c r="C134" s="41"/>
      <c r="D134" s="228" t="s">
        <v>175</v>
      </c>
      <c r="E134" s="41"/>
      <c r="F134" s="229" t="s">
        <v>798</v>
      </c>
      <c r="G134" s="41"/>
      <c r="H134" s="41"/>
      <c r="I134" s="212"/>
      <c r="J134" s="41"/>
      <c r="K134" s="41"/>
      <c r="L134" s="45"/>
      <c r="M134" s="213"/>
      <c r="N134" s="21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175</v>
      </c>
      <c r="AU134" s="18" t="s">
        <v>83</v>
      </c>
    </row>
    <row r="135" s="13" customFormat="1">
      <c r="A135" s="13"/>
      <c r="B135" s="230"/>
      <c r="C135" s="231"/>
      <c r="D135" s="210" t="s">
        <v>212</v>
      </c>
      <c r="E135" s="232" t="s">
        <v>19</v>
      </c>
      <c r="F135" s="233" t="s">
        <v>760</v>
      </c>
      <c r="G135" s="231"/>
      <c r="H135" s="232" t="s">
        <v>19</v>
      </c>
      <c r="I135" s="234"/>
      <c r="J135" s="231"/>
      <c r="K135" s="231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212</v>
      </c>
      <c r="AU135" s="239" t="s">
        <v>83</v>
      </c>
      <c r="AV135" s="13" t="s">
        <v>80</v>
      </c>
      <c r="AW135" s="13" t="s">
        <v>33</v>
      </c>
      <c r="AX135" s="13" t="s">
        <v>72</v>
      </c>
      <c r="AY135" s="239" t="s">
        <v>126</v>
      </c>
    </row>
    <row r="136" s="14" customFormat="1">
      <c r="A136" s="14"/>
      <c r="B136" s="240"/>
      <c r="C136" s="241"/>
      <c r="D136" s="210" t="s">
        <v>212</v>
      </c>
      <c r="E136" s="242" t="s">
        <v>19</v>
      </c>
      <c r="F136" s="243" t="s">
        <v>769</v>
      </c>
      <c r="G136" s="241"/>
      <c r="H136" s="244">
        <v>58.409999999999997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0" t="s">
        <v>212</v>
      </c>
      <c r="AU136" s="250" t="s">
        <v>83</v>
      </c>
      <c r="AV136" s="14" t="s">
        <v>83</v>
      </c>
      <c r="AW136" s="14" t="s">
        <v>33</v>
      </c>
      <c r="AX136" s="14" t="s">
        <v>80</v>
      </c>
      <c r="AY136" s="250" t="s">
        <v>126</v>
      </c>
    </row>
    <row r="137" s="2" customFormat="1" ht="24.15" customHeight="1">
      <c r="A137" s="39"/>
      <c r="B137" s="40"/>
      <c r="C137" s="197" t="s">
        <v>159</v>
      </c>
      <c r="D137" s="197" t="s">
        <v>127</v>
      </c>
      <c r="E137" s="198" t="s">
        <v>250</v>
      </c>
      <c r="F137" s="199" t="s">
        <v>251</v>
      </c>
      <c r="G137" s="200" t="s">
        <v>229</v>
      </c>
      <c r="H137" s="201">
        <v>777.529</v>
      </c>
      <c r="I137" s="202"/>
      <c r="J137" s="203">
        <f>ROUND(I137*H137,2)</f>
        <v>0</v>
      </c>
      <c r="K137" s="199" t="s">
        <v>172</v>
      </c>
      <c r="L137" s="45"/>
      <c r="M137" s="204" t="s">
        <v>19</v>
      </c>
      <c r="N137" s="205" t="s">
        <v>43</v>
      </c>
      <c r="O137" s="85"/>
      <c r="P137" s="206">
        <f>O137*H137</f>
        <v>0</v>
      </c>
      <c r="Q137" s="206">
        <v>0.00025999999999999998</v>
      </c>
      <c r="R137" s="206">
        <f>Q137*H137</f>
        <v>0.20215753999999997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125</v>
      </c>
      <c r="AT137" s="208" t="s">
        <v>127</v>
      </c>
      <c r="AU137" s="208" t="s">
        <v>83</v>
      </c>
      <c r="AY137" s="18" t="s">
        <v>126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80</v>
      </c>
      <c r="BK137" s="209">
        <f>ROUND(I137*H137,2)</f>
        <v>0</v>
      </c>
      <c r="BL137" s="18" t="s">
        <v>125</v>
      </c>
      <c r="BM137" s="208" t="s">
        <v>799</v>
      </c>
    </row>
    <row r="138" s="2" customFormat="1">
      <c r="A138" s="39"/>
      <c r="B138" s="40"/>
      <c r="C138" s="41"/>
      <c r="D138" s="210" t="s">
        <v>132</v>
      </c>
      <c r="E138" s="41"/>
      <c r="F138" s="211" t="s">
        <v>253</v>
      </c>
      <c r="G138" s="41"/>
      <c r="H138" s="41"/>
      <c r="I138" s="212"/>
      <c r="J138" s="41"/>
      <c r="K138" s="41"/>
      <c r="L138" s="45"/>
      <c r="M138" s="213"/>
      <c r="N138" s="21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132</v>
      </c>
      <c r="AU138" s="18" t="s">
        <v>83</v>
      </c>
    </row>
    <row r="139" s="2" customFormat="1">
      <c r="A139" s="39"/>
      <c r="B139" s="40"/>
      <c r="C139" s="41"/>
      <c r="D139" s="228" t="s">
        <v>175</v>
      </c>
      <c r="E139" s="41"/>
      <c r="F139" s="229" t="s">
        <v>254</v>
      </c>
      <c r="G139" s="41"/>
      <c r="H139" s="41"/>
      <c r="I139" s="212"/>
      <c r="J139" s="41"/>
      <c r="K139" s="41"/>
      <c r="L139" s="45"/>
      <c r="M139" s="213"/>
      <c r="N139" s="21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175</v>
      </c>
      <c r="AU139" s="18" t="s">
        <v>83</v>
      </c>
    </row>
    <row r="140" s="13" customFormat="1">
      <c r="A140" s="13"/>
      <c r="B140" s="230"/>
      <c r="C140" s="231"/>
      <c r="D140" s="210" t="s">
        <v>212</v>
      </c>
      <c r="E140" s="232" t="s">
        <v>19</v>
      </c>
      <c r="F140" s="233" t="s">
        <v>800</v>
      </c>
      <c r="G140" s="231"/>
      <c r="H140" s="232" t="s">
        <v>19</v>
      </c>
      <c r="I140" s="234"/>
      <c r="J140" s="231"/>
      <c r="K140" s="231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212</v>
      </c>
      <c r="AU140" s="239" t="s">
        <v>83</v>
      </c>
      <c r="AV140" s="13" t="s">
        <v>80</v>
      </c>
      <c r="AW140" s="13" t="s">
        <v>33</v>
      </c>
      <c r="AX140" s="13" t="s">
        <v>72</v>
      </c>
      <c r="AY140" s="239" t="s">
        <v>126</v>
      </c>
    </row>
    <row r="141" s="14" customFormat="1">
      <c r="A141" s="14"/>
      <c r="B141" s="240"/>
      <c r="C141" s="241"/>
      <c r="D141" s="210" t="s">
        <v>212</v>
      </c>
      <c r="E141" s="242" t="s">
        <v>19</v>
      </c>
      <c r="F141" s="243" t="s">
        <v>801</v>
      </c>
      <c r="G141" s="241"/>
      <c r="H141" s="244">
        <v>78.049999999999997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0" t="s">
        <v>212</v>
      </c>
      <c r="AU141" s="250" t="s">
        <v>83</v>
      </c>
      <c r="AV141" s="14" t="s">
        <v>83</v>
      </c>
      <c r="AW141" s="14" t="s">
        <v>33</v>
      </c>
      <c r="AX141" s="14" t="s">
        <v>72</v>
      </c>
      <c r="AY141" s="250" t="s">
        <v>126</v>
      </c>
    </row>
    <row r="142" s="14" customFormat="1">
      <c r="A142" s="14"/>
      <c r="B142" s="240"/>
      <c r="C142" s="241"/>
      <c r="D142" s="210" t="s">
        <v>212</v>
      </c>
      <c r="E142" s="242" t="s">
        <v>19</v>
      </c>
      <c r="F142" s="243" t="s">
        <v>802</v>
      </c>
      <c r="G142" s="241"/>
      <c r="H142" s="244">
        <v>-9.0749999999999993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212</v>
      </c>
      <c r="AU142" s="250" t="s">
        <v>83</v>
      </c>
      <c r="AV142" s="14" t="s">
        <v>83</v>
      </c>
      <c r="AW142" s="14" t="s">
        <v>33</v>
      </c>
      <c r="AX142" s="14" t="s">
        <v>72</v>
      </c>
      <c r="AY142" s="250" t="s">
        <v>126</v>
      </c>
    </row>
    <row r="143" s="14" customFormat="1">
      <c r="A143" s="14"/>
      <c r="B143" s="240"/>
      <c r="C143" s="241"/>
      <c r="D143" s="210" t="s">
        <v>212</v>
      </c>
      <c r="E143" s="242" t="s">
        <v>19</v>
      </c>
      <c r="F143" s="243" t="s">
        <v>803</v>
      </c>
      <c r="G143" s="241"/>
      <c r="H143" s="244">
        <v>6.431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212</v>
      </c>
      <c r="AU143" s="250" t="s">
        <v>83</v>
      </c>
      <c r="AV143" s="14" t="s">
        <v>83</v>
      </c>
      <c r="AW143" s="14" t="s">
        <v>33</v>
      </c>
      <c r="AX143" s="14" t="s">
        <v>72</v>
      </c>
      <c r="AY143" s="250" t="s">
        <v>126</v>
      </c>
    </row>
    <row r="144" s="14" customFormat="1">
      <c r="A144" s="14"/>
      <c r="B144" s="240"/>
      <c r="C144" s="241"/>
      <c r="D144" s="210" t="s">
        <v>212</v>
      </c>
      <c r="E144" s="242" t="s">
        <v>19</v>
      </c>
      <c r="F144" s="243" t="s">
        <v>804</v>
      </c>
      <c r="G144" s="241"/>
      <c r="H144" s="244">
        <v>-7.2720000000000002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0" t="s">
        <v>212</v>
      </c>
      <c r="AU144" s="250" t="s">
        <v>83</v>
      </c>
      <c r="AV144" s="14" t="s">
        <v>83</v>
      </c>
      <c r="AW144" s="14" t="s">
        <v>33</v>
      </c>
      <c r="AX144" s="14" t="s">
        <v>72</v>
      </c>
      <c r="AY144" s="250" t="s">
        <v>126</v>
      </c>
    </row>
    <row r="145" s="14" customFormat="1">
      <c r="A145" s="14"/>
      <c r="B145" s="240"/>
      <c r="C145" s="241"/>
      <c r="D145" s="210" t="s">
        <v>212</v>
      </c>
      <c r="E145" s="242" t="s">
        <v>19</v>
      </c>
      <c r="F145" s="243" t="s">
        <v>805</v>
      </c>
      <c r="G145" s="241"/>
      <c r="H145" s="244">
        <v>1.8200000000000001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212</v>
      </c>
      <c r="AU145" s="250" t="s">
        <v>83</v>
      </c>
      <c r="AV145" s="14" t="s">
        <v>83</v>
      </c>
      <c r="AW145" s="14" t="s">
        <v>33</v>
      </c>
      <c r="AX145" s="14" t="s">
        <v>72</v>
      </c>
      <c r="AY145" s="250" t="s">
        <v>126</v>
      </c>
    </row>
    <row r="146" s="14" customFormat="1">
      <c r="A146" s="14"/>
      <c r="B146" s="240"/>
      <c r="C146" s="241"/>
      <c r="D146" s="210" t="s">
        <v>212</v>
      </c>
      <c r="E146" s="242" t="s">
        <v>19</v>
      </c>
      <c r="F146" s="243" t="s">
        <v>806</v>
      </c>
      <c r="G146" s="241"/>
      <c r="H146" s="244">
        <v>-1.9350000000000001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212</v>
      </c>
      <c r="AU146" s="250" t="s">
        <v>83</v>
      </c>
      <c r="AV146" s="14" t="s">
        <v>83</v>
      </c>
      <c r="AW146" s="14" t="s">
        <v>33</v>
      </c>
      <c r="AX146" s="14" t="s">
        <v>72</v>
      </c>
      <c r="AY146" s="250" t="s">
        <v>126</v>
      </c>
    </row>
    <row r="147" s="14" customFormat="1">
      <c r="A147" s="14"/>
      <c r="B147" s="240"/>
      <c r="C147" s="241"/>
      <c r="D147" s="210" t="s">
        <v>212</v>
      </c>
      <c r="E147" s="242" t="s">
        <v>19</v>
      </c>
      <c r="F147" s="243" t="s">
        <v>807</v>
      </c>
      <c r="G147" s="241"/>
      <c r="H147" s="244">
        <v>2.3399999999999999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0" t="s">
        <v>212</v>
      </c>
      <c r="AU147" s="250" t="s">
        <v>83</v>
      </c>
      <c r="AV147" s="14" t="s">
        <v>83</v>
      </c>
      <c r="AW147" s="14" t="s">
        <v>33</v>
      </c>
      <c r="AX147" s="14" t="s">
        <v>72</v>
      </c>
      <c r="AY147" s="250" t="s">
        <v>126</v>
      </c>
    </row>
    <row r="148" s="14" customFormat="1">
      <c r="A148" s="14"/>
      <c r="B148" s="240"/>
      <c r="C148" s="241"/>
      <c r="D148" s="210" t="s">
        <v>212</v>
      </c>
      <c r="E148" s="242" t="s">
        <v>19</v>
      </c>
      <c r="F148" s="243" t="s">
        <v>808</v>
      </c>
      <c r="G148" s="241"/>
      <c r="H148" s="244">
        <v>-7.4249999999999998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212</v>
      </c>
      <c r="AU148" s="250" t="s">
        <v>83</v>
      </c>
      <c r="AV148" s="14" t="s">
        <v>83</v>
      </c>
      <c r="AW148" s="14" t="s">
        <v>33</v>
      </c>
      <c r="AX148" s="14" t="s">
        <v>72</v>
      </c>
      <c r="AY148" s="250" t="s">
        <v>126</v>
      </c>
    </row>
    <row r="149" s="14" customFormat="1">
      <c r="A149" s="14"/>
      <c r="B149" s="240"/>
      <c r="C149" s="241"/>
      <c r="D149" s="210" t="s">
        <v>212</v>
      </c>
      <c r="E149" s="242" t="s">
        <v>19</v>
      </c>
      <c r="F149" s="243" t="s">
        <v>809</v>
      </c>
      <c r="G149" s="241"/>
      <c r="H149" s="244">
        <v>3.8300000000000001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212</v>
      </c>
      <c r="AU149" s="250" t="s">
        <v>83</v>
      </c>
      <c r="AV149" s="14" t="s">
        <v>83</v>
      </c>
      <c r="AW149" s="14" t="s">
        <v>33</v>
      </c>
      <c r="AX149" s="14" t="s">
        <v>72</v>
      </c>
      <c r="AY149" s="250" t="s">
        <v>126</v>
      </c>
    </row>
    <row r="150" s="13" customFormat="1">
      <c r="A150" s="13"/>
      <c r="B150" s="230"/>
      <c r="C150" s="231"/>
      <c r="D150" s="210" t="s">
        <v>212</v>
      </c>
      <c r="E150" s="232" t="s">
        <v>19</v>
      </c>
      <c r="F150" s="233" t="s">
        <v>810</v>
      </c>
      <c r="G150" s="231"/>
      <c r="H150" s="232" t="s">
        <v>19</v>
      </c>
      <c r="I150" s="234"/>
      <c r="J150" s="231"/>
      <c r="K150" s="231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212</v>
      </c>
      <c r="AU150" s="239" t="s">
        <v>83</v>
      </c>
      <c r="AV150" s="13" t="s">
        <v>80</v>
      </c>
      <c r="AW150" s="13" t="s">
        <v>33</v>
      </c>
      <c r="AX150" s="13" t="s">
        <v>72</v>
      </c>
      <c r="AY150" s="239" t="s">
        <v>126</v>
      </c>
    </row>
    <row r="151" s="14" customFormat="1">
      <c r="A151" s="14"/>
      <c r="B151" s="240"/>
      <c r="C151" s="241"/>
      <c r="D151" s="210" t="s">
        <v>212</v>
      </c>
      <c r="E151" s="242" t="s">
        <v>19</v>
      </c>
      <c r="F151" s="243" t="s">
        <v>811</v>
      </c>
      <c r="G151" s="241"/>
      <c r="H151" s="244">
        <v>37.100000000000001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212</v>
      </c>
      <c r="AU151" s="250" t="s">
        <v>83</v>
      </c>
      <c r="AV151" s="14" t="s">
        <v>83</v>
      </c>
      <c r="AW151" s="14" t="s">
        <v>33</v>
      </c>
      <c r="AX151" s="14" t="s">
        <v>72</v>
      </c>
      <c r="AY151" s="250" t="s">
        <v>126</v>
      </c>
    </row>
    <row r="152" s="14" customFormat="1">
      <c r="A152" s="14"/>
      <c r="B152" s="240"/>
      <c r="C152" s="241"/>
      <c r="D152" s="210" t="s">
        <v>212</v>
      </c>
      <c r="E152" s="242" t="s">
        <v>19</v>
      </c>
      <c r="F152" s="243" t="s">
        <v>808</v>
      </c>
      <c r="G152" s="241"/>
      <c r="H152" s="244">
        <v>-7.4249999999999998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212</v>
      </c>
      <c r="AU152" s="250" t="s">
        <v>83</v>
      </c>
      <c r="AV152" s="14" t="s">
        <v>83</v>
      </c>
      <c r="AW152" s="14" t="s">
        <v>33</v>
      </c>
      <c r="AX152" s="14" t="s">
        <v>72</v>
      </c>
      <c r="AY152" s="250" t="s">
        <v>126</v>
      </c>
    </row>
    <row r="153" s="14" customFormat="1">
      <c r="A153" s="14"/>
      <c r="B153" s="240"/>
      <c r="C153" s="241"/>
      <c r="D153" s="210" t="s">
        <v>212</v>
      </c>
      <c r="E153" s="242" t="s">
        <v>19</v>
      </c>
      <c r="F153" s="243" t="s">
        <v>311</v>
      </c>
      <c r="G153" s="241"/>
      <c r="H153" s="244">
        <v>-3.6360000000000001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212</v>
      </c>
      <c r="AU153" s="250" t="s">
        <v>83</v>
      </c>
      <c r="AV153" s="14" t="s">
        <v>83</v>
      </c>
      <c r="AW153" s="14" t="s">
        <v>33</v>
      </c>
      <c r="AX153" s="14" t="s">
        <v>72</v>
      </c>
      <c r="AY153" s="250" t="s">
        <v>126</v>
      </c>
    </row>
    <row r="154" s="14" customFormat="1">
      <c r="A154" s="14"/>
      <c r="B154" s="240"/>
      <c r="C154" s="241"/>
      <c r="D154" s="210" t="s">
        <v>212</v>
      </c>
      <c r="E154" s="242" t="s">
        <v>19</v>
      </c>
      <c r="F154" s="243" t="s">
        <v>812</v>
      </c>
      <c r="G154" s="241"/>
      <c r="H154" s="244">
        <v>1.6499999999999999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212</v>
      </c>
      <c r="AU154" s="250" t="s">
        <v>83</v>
      </c>
      <c r="AV154" s="14" t="s">
        <v>83</v>
      </c>
      <c r="AW154" s="14" t="s">
        <v>33</v>
      </c>
      <c r="AX154" s="14" t="s">
        <v>72</v>
      </c>
      <c r="AY154" s="250" t="s">
        <v>126</v>
      </c>
    </row>
    <row r="155" s="14" customFormat="1">
      <c r="A155" s="14"/>
      <c r="B155" s="240"/>
      <c r="C155" s="241"/>
      <c r="D155" s="210" t="s">
        <v>212</v>
      </c>
      <c r="E155" s="242" t="s">
        <v>19</v>
      </c>
      <c r="F155" s="243" t="s">
        <v>805</v>
      </c>
      <c r="G155" s="241"/>
      <c r="H155" s="244">
        <v>1.8200000000000001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212</v>
      </c>
      <c r="AU155" s="250" t="s">
        <v>83</v>
      </c>
      <c r="AV155" s="14" t="s">
        <v>83</v>
      </c>
      <c r="AW155" s="14" t="s">
        <v>33</v>
      </c>
      <c r="AX155" s="14" t="s">
        <v>72</v>
      </c>
      <c r="AY155" s="250" t="s">
        <v>126</v>
      </c>
    </row>
    <row r="156" s="13" customFormat="1">
      <c r="A156" s="13"/>
      <c r="B156" s="230"/>
      <c r="C156" s="231"/>
      <c r="D156" s="210" t="s">
        <v>212</v>
      </c>
      <c r="E156" s="232" t="s">
        <v>19</v>
      </c>
      <c r="F156" s="233" t="s">
        <v>813</v>
      </c>
      <c r="G156" s="231"/>
      <c r="H156" s="232" t="s">
        <v>19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212</v>
      </c>
      <c r="AU156" s="239" t="s">
        <v>83</v>
      </c>
      <c r="AV156" s="13" t="s">
        <v>80</v>
      </c>
      <c r="AW156" s="13" t="s">
        <v>33</v>
      </c>
      <c r="AX156" s="13" t="s">
        <v>72</v>
      </c>
      <c r="AY156" s="239" t="s">
        <v>126</v>
      </c>
    </row>
    <row r="157" s="14" customFormat="1">
      <c r="A157" s="14"/>
      <c r="B157" s="240"/>
      <c r="C157" s="241"/>
      <c r="D157" s="210" t="s">
        <v>212</v>
      </c>
      <c r="E157" s="242" t="s">
        <v>19</v>
      </c>
      <c r="F157" s="243" t="s">
        <v>814</v>
      </c>
      <c r="G157" s="241"/>
      <c r="H157" s="244">
        <v>33.950000000000003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212</v>
      </c>
      <c r="AU157" s="250" t="s">
        <v>83</v>
      </c>
      <c r="AV157" s="14" t="s">
        <v>83</v>
      </c>
      <c r="AW157" s="14" t="s">
        <v>33</v>
      </c>
      <c r="AX157" s="14" t="s">
        <v>72</v>
      </c>
      <c r="AY157" s="250" t="s">
        <v>126</v>
      </c>
    </row>
    <row r="158" s="14" customFormat="1">
      <c r="A158" s="14"/>
      <c r="B158" s="240"/>
      <c r="C158" s="241"/>
      <c r="D158" s="210" t="s">
        <v>212</v>
      </c>
      <c r="E158" s="242" t="s">
        <v>19</v>
      </c>
      <c r="F158" s="243" t="s">
        <v>815</v>
      </c>
      <c r="G158" s="241"/>
      <c r="H158" s="244">
        <v>-1.9350000000000001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212</v>
      </c>
      <c r="AU158" s="250" t="s">
        <v>83</v>
      </c>
      <c r="AV158" s="14" t="s">
        <v>83</v>
      </c>
      <c r="AW158" s="14" t="s">
        <v>33</v>
      </c>
      <c r="AX158" s="14" t="s">
        <v>72</v>
      </c>
      <c r="AY158" s="250" t="s">
        <v>126</v>
      </c>
    </row>
    <row r="159" s="14" customFormat="1">
      <c r="A159" s="14"/>
      <c r="B159" s="240"/>
      <c r="C159" s="241"/>
      <c r="D159" s="210" t="s">
        <v>212</v>
      </c>
      <c r="E159" s="242" t="s">
        <v>19</v>
      </c>
      <c r="F159" s="243" t="s">
        <v>247</v>
      </c>
      <c r="G159" s="241"/>
      <c r="H159" s="244">
        <v>-1.8180000000000001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0" t="s">
        <v>212</v>
      </c>
      <c r="AU159" s="250" t="s">
        <v>83</v>
      </c>
      <c r="AV159" s="14" t="s">
        <v>83</v>
      </c>
      <c r="AW159" s="14" t="s">
        <v>33</v>
      </c>
      <c r="AX159" s="14" t="s">
        <v>72</v>
      </c>
      <c r="AY159" s="250" t="s">
        <v>126</v>
      </c>
    </row>
    <row r="160" s="14" customFormat="1">
      <c r="A160" s="14"/>
      <c r="B160" s="240"/>
      <c r="C160" s="241"/>
      <c r="D160" s="210" t="s">
        <v>212</v>
      </c>
      <c r="E160" s="242" t="s">
        <v>19</v>
      </c>
      <c r="F160" s="243" t="s">
        <v>621</v>
      </c>
      <c r="G160" s="241"/>
      <c r="H160" s="244">
        <v>-2.3380000000000001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212</v>
      </c>
      <c r="AU160" s="250" t="s">
        <v>83</v>
      </c>
      <c r="AV160" s="14" t="s">
        <v>83</v>
      </c>
      <c r="AW160" s="14" t="s">
        <v>33</v>
      </c>
      <c r="AX160" s="14" t="s">
        <v>72</v>
      </c>
      <c r="AY160" s="250" t="s">
        <v>126</v>
      </c>
    </row>
    <row r="161" s="14" customFormat="1">
      <c r="A161" s="14"/>
      <c r="B161" s="240"/>
      <c r="C161" s="241"/>
      <c r="D161" s="210" t="s">
        <v>212</v>
      </c>
      <c r="E161" s="242" t="s">
        <v>19</v>
      </c>
      <c r="F161" s="243" t="s">
        <v>622</v>
      </c>
      <c r="G161" s="241"/>
      <c r="H161" s="244">
        <v>1.605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212</v>
      </c>
      <c r="AU161" s="250" t="s">
        <v>83</v>
      </c>
      <c r="AV161" s="14" t="s">
        <v>83</v>
      </c>
      <c r="AW161" s="14" t="s">
        <v>33</v>
      </c>
      <c r="AX161" s="14" t="s">
        <v>72</v>
      </c>
      <c r="AY161" s="250" t="s">
        <v>126</v>
      </c>
    </row>
    <row r="162" s="13" customFormat="1">
      <c r="A162" s="13"/>
      <c r="B162" s="230"/>
      <c r="C162" s="231"/>
      <c r="D162" s="210" t="s">
        <v>212</v>
      </c>
      <c r="E162" s="232" t="s">
        <v>19</v>
      </c>
      <c r="F162" s="233" t="s">
        <v>816</v>
      </c>
      <c r="G162" s="231"/>
      <c r="H162" s="232" t="s">
        <v>19</v>
      </c>
      <c r="I162" s="234"/>
      <c r="J162" s="231"/>
      <c r="K162" s="231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212</v>
      </c>
      <c r="AU162" s="239" t="s">
        <v>83</v>
      </c>
      <c r="AV162" s="13" t="s">
        <v>80</v>
      </c>
      <c r="AW162" s="13" t="s">
        <v>33</v>
      </c>
      <c r="AX162" s="13" t="s">
        <v>72</v>
      </c>
      <c r="AY162" s="239" t="s">
        <v>126</v>
      </c>
    </row>
    <row r="163" s="14" customFormat="1">
      <c r="A163" s="14"/>
      <c r="B163" s="240"/>
      <c r="C163" s="241"/>
      <c r="D163" s="210" t="s">
        <v>212</v>
      </c>
      <c r="E163" s="242" t="s">
        <v>19</v>
      </c>
      <c r="F163" s="243" t="s">
        <v>817</v>
      </c>
      <c r="G163" s="241"/>
      <c r="H163" s="244">
        <v>66.709999999999994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212</v>
      </c>
      <c r="AU163" s="250" t="s">
        <v>83</v>
      </c>
      <c r="AV163" s="14" t="s">
        <v>83</v>
      </c>
      <c r="AW163" s="14" t="s">
        <v>33</v>
      </c>
      <c r="AX163" s="14" t="s">
        <v>72</v>
      </c>
      <c r="AY163" s="250" t="s">
        <v>126</v>
      </c>
    </row>
    <row r="164" s="14" customFormat="1">
      <c r="A164" s="14"/>
      <c r="B164" s="240"/>
      <c r="C164" s="241"/>
      <c r="D164" s="210" t="s">
        <v>212</v>
      </c>
      <c r="E164" s="242" t="s">
        <v>19</v>
      </c>
      <c r="F164" s="243" t="s">
        <v>288</v>
      </c>
      <c r="G164" s="241"/>
      <c r="H164" s="244">
        <v>-1.6160000000000001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212</v>
      </c>
      <c r="AU164" s="250" t="s">
        <v>83</v>
      </c>
      <c r="AV164" s="14" t="s">
        <v>83</v>
      </c>
      <c r="AW164" s="14" t="s">
        <v>33</v>
      </c>
      <c r="AX164" s="14" t="s">
        <v>72</v>
      </c>
      <c r="AY164" s="250" t="s">
        <v>126</v>
      </c>
    </row>
    <row r="165" s="14" customFormat="1">
      <c r="A165" s="14"/>
      <c r="B165" s="240"/>
      <c r="C165" s="241"/>
      <c r="D165" s="210" t="s">
        <v>212</v>
      </c>
      <c r="E165" s="242" t="s">
        <v>19</v>
      </c>
      <c r="F165" s="243" t="s">
        <v>818</v>
      </c>
      <c r="G165" s="241"/>
      <c r="H165" s="244">
        <v>-2.52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212</v>
      </c>
      <c r="AU165" s="250" t="s">
        <v>83</v>
      </c>
      <c r="AV165" s="14" t="s">
        <v>83</v>
      </c>
      <c r="AW165" s="14" t="s">
        <v>33</v>
      </c>
      <c r="AX165" s="14" t="s">
        <v>72</v>
      </c>
      <c r="AY165" s="250" t="s">
        <v>126</v>
      </c>
    </row>
    <row r="166" s="14" customFormat="1">
      <c r="A166" s="14"/>
      <c r="B166" s="240"/>
      <c r="C166" s="241"/>
      <c r="D166" s="210" t="s">
        <v>212</v>
      </c>
      <c r="E166" s="242" t="s">
        <v>19</v>
      </c>
      <c r="F166" s="243" t="s">
        <v>819</v>
      </c>
      <c r="G166" s="241"/>
      <c r="H166" s="244">
        <v>2.0249999999999999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212</v>
      </c>
      <c r="AU166" s="250" t="s">
        <v>83</v>
      </c>
      <c r="AV166" s="14" t="s">
        <v>83</v>
      </c>
      <c r="AW166" s="14" t="s">
        <v>33</v>
      </c>
      <c r="AX166" s="14" t="s">
        <v>72</v>
      </c>
      <c r="AY166" s="250" t="s">
        <v>126</v>
      </c>
    </row>
    <row r="167" s="14" customFormat="1">
      <c r="A167" s="14"/>
      <c r="B167" s="240"/>
      <c r="C167" s="241"/>
      <c r="D167" s="210" t="s">
        <v>212</v>
      </c>
      <c r="E167" s="242" t="s">
        <v>19</v>
      </c>
      <c r="F167" s="243" t="s">
        <v>820</v>
      </c>
      <c r="G167" s="241"/>
      <c r="H167" s="244">
        <v>-6.2999999999999998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212</v>
      </c>
      <c r="AU167" s="250" t="s">
        <v>83</v>
      </c>
      <c r="AV167" s="14" t="s">
        <v>83</v>
      </c>
      <c r="AW167" s="14" t="s">
        <v>33</v>
      </c>
      <c r="AX167" s="14" t="s">
        <v>72</v>
      </c>
      <c r="AY167" s="250" t="s">
        <v>126</v>
      </c>
    </row>
    <row r="168" s="14" customFormat="1">
      <c r="A168" s="14"/>
      <c r="B168" s="240"/>
      <c r="C168" s="241"/>
      <c r="D168" s="210" t="s">
        <v>212</v>
      </c>
      <c r="E168" s="242" t="s">
        <v>19</v>
      </c>
      <c r="F168" s="243" t="s">
        <v>821</v>
      </c>
      <c r="G168" s="241"/>
      <c r="H168" s="244">
        <v>2.5649999999999999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212</v>
      </c>
      <c r="AU168" s="250" t="s">
        <v>83</v>
      </c>
      <c r="AV168" s="14" t="s">
        <v>83</v>
      </c>
      <c r="AW168" s="14" t="s">
        <v>33</v>
      </c>
      <c r="AX168" s="14" t="s">
        <v>72</v>
      </c>
      <c r="AY168" s="250" t="s">
        <v>126</v>
      </c>
    </row>
    <row r="169" s="14" customFormat="1">
      <c r="A169" s="14"/>
      <c r="B169" s="240"/>
      <c r="C169" s="241"/>
      <c r="D169" s="210" t="s">
        <v>212</v>
      </c>
      <c r="E169" s="242" t="s">
        <v>19</v>
      </c>
      <c r="F169" s="243" t="s">
        <v>822</v>
      </c>
      <c r="G169" s="241"/>
      <c r="H169" s="244">
        <v>2.2200000000000002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212</v>
      </c>
      <c r="AU169" s="250" t="s">
        <v>83</v>
      </c>
      <c r="AV169" s="14" t="s">
        <v>83</v>
      </c>
      <c r="AW169" s="14" t="s">
        <v>33</v>
      </c>
      <c r="AX169" s="14" t="s">
        <v>72</v>
      </c>
      <c r="AY169" s="250" t="s">
        <v>126</v>
      </c>
    </row>
    <row r="170" s="13" customFormat="1">
      <c r="A170" s="13"/>
      <c r="B170" s="230"/>
      <c r="C170" s="231"/>
      <c r="D170" s="210" t="s">
        <v>212</v>
      </c>
      <c r="E170" s="232" t="s">
        <v>19</v>
      </c>
      <c r="F170" s="233" t="s">
        <v>823</v>
      </c>
      <c r="G170" s="231"/>
      <c r="H170" s="232" t="s">
        <v>19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212</v>
      </c>
      <c r="AU170" s="239" t="s">
        <v>83</v>
      </c>
      <c r="AV170" s="13" t="s">
        <v>80</v>
      </c>
      <c r="AW170" s="13" t="s">
        <v>33</v>
      </c>
      <c r="AX170" s="13" t="s">
        <v>72</v>
      </c>
      <c r="AY170" s="239" t="s">
        <v>126</v>
      </c>
    </row>
    <row r="171" s="14" customFormat="1">
      <c r="A171" s="14"/>
      <c r="B171" s="240"/>
      <c r="C171" s="241"/>
      <c r="D171" s="210" t="s">
        <v>212</v>
      </c>
      <c r="E171" s="242" t="s">
        <v>19</v>
      </c>
      <c r="F171" s="243" t="s">
        <v>824</v>
      </c>
      <c r="G171" s="241"/>
      <c r="H171" s="244">
        <v>110.25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212</v>
      </c>
      <c r="AU171" s="250" t="s">
        <v>83</v>
      </c>
      <c r="AV171" s="14" t="s">
        <v>83</v>
      </c>
      <c r="AW171" s="14" t="s">
        <v>33</v>
      </c>
      <c r="AX171" s="14" t="s">
        <v>72</v>
      </c>
      <c r="AY171" s="250" t="s">
        <v>126</v>
      </c>
    </row>
    <row r="172" s="14" customFormat="1">
      <c r="A172" s="14"/>
      <c r="B172" s="240"/>
      <c r="C172" s="241"/>
      <c r="D172" s="210" t="s">
        <v>212</v>
      </c>
      <c r="E172" s="242" t="s">
        <v>19</v>
      </c>
      <c r="F172" s="243" t="s">
        <v>825</v>
      </c>
      <c r="G172" s="241"/>
      <c r="H172" s="244">
        <v>-15.75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212</v>
      </c>
      <c r="AU172" s="250" t="s">
        <v>83</v>
      </c>
      <c r="AV172" s="14" t="s">
        <v>83</v>
      </c>
      <c r="AW172" s="14" t="s">
        <v>33</v>
      </c>
      <c r="AX172" s="14" t="s">
        <v>72</v>
      </c>
      <c r="AY172" s="250" t="s">
        <v>126</v>
      </c>
    </row>
    <row r="173" s="14" customFormat="1">
      <c r="A173" s="14"/>
      <c r="B173" s="240"/>
      <c r="C173" s="241"/>
      <c r="D173" s="210" t="s">
        <v>212</v>
      </c>
      <c r="E173" s="242" t="s">
        <v>19</v>
      </c>
      <c r="F173" s="243" t="s">
        <v>826</v>
      </c>
      <c r="G173" s="241"/>
      <c r="H173" s="244">
        <v>6.4130000000000003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212</v>
      </c>
      <c r="AU173" s="250" t="s">
        <v>83</v>
      </c>
      <c r="AV173" s="14" t="s">
        <v>83</v>
      </c>
      <c r="AW173" s="14" t="s">
        <v>33</v>
      </c>
      <c r="AX173" s="14" t="s">
        <v>72</v>
      </c>
      <c r="AY173" s="250" t="s">
        <v>126</v>
      </c>
    </row>
    <row r="174" s="14" customFormat="1">
      <c r="A174" s="14"/>
      <c r="B174" s="240"/>
      <c r="C174" s="241"/>
      <c r="D174" s="210" t="s">
        <v>212</v>
      </c>
      <c r="E174" s="242" t="s">
        <v>19</v>
      </c>
      <c r="F174" s="243" t="s">
        <v>827</v>
      </c>
      <c r="G174" s="241"/>
      <c r="H174" s="244">
        <v>5.5499999999999998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212</v>
      </c>
      <c r="AU174" s="250" t="s">
        <v>83</v>
      </c>
      <c r="AV174" s="14" t="s">
        <v>83</v>
      </c>
      <c r="AW174" s="14" t="s">
        <v>33</v>
      </c>
      <c r="AX174" s="14" t="s">
        <v>72</v>
      </c>
      <c r="AY174" s="250" t="s">
        <v>126</v>
      </c>
    </row>
    <row r="175" s="14" customFormat="1">
      <c r="A175" s="14"/>
      <c r="B175" s="240"/>
      <c r="C175" s="241"/>
      <c r="D175" s="210" t="s">
        <v>212</v>
      </c>
      <c r="E175" s="242" t="s">
        <v>19</v>
      </c>
      <c r="F175" s="243" t="s">
        <v>247</v>
      </c>
      <c r="G175" s="241"/>
      <c r="H175" s="244">
        <v>-1.8180000000000001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212</v>
      </c>
      <c r="AU175" s="250" t="s">
        <v>83</v>
      </c>
      <c r="AV175" s="14" t="s">
        <v>83</v>
      </c>
      <c r="AW175" s="14" t="s">
        <v>33</v>
      </c>
      <c r="AX175" s="14" t="s">
        <v>72</v>
      </c>
      <c r="AY175" s="250" t="s">
        <v>126</v>
      </c>
    </row>
    <row r="176" s="14" customFormat="1">
      <c r="A176" s="14"/>
      <c r="B176" s="240"/>
      <c r="C176" s="241"/>
      <c r="D176" s="210" t="s">
        <v>212</v>
      </c>
      <c r="E176" s="242" t="s">
        <v>19</v>
      </c>
      <c r="F176" s="243" t="s">
        <v>828</v>
      </c>
      <c r="G176" s="241"/>
      <c r="H176" s="244">
        <v>1.9430000000000001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212</v>
      </c>
      <c r="AU176" s="250" t="s">
        <v>83</v>
      </c>
      <c r="AV176" s="14" t="s">
        <v>83</v>
      </c>
      <c r="AW176" s="14" t="s">
        <v>33</v>
      </c>
      <c r="AX176" s="14" t="s">
        <v>72</v>
      </c>
      <c r="AY176" s="250" t="s">
        <v>126</v>
      </c>
    </row>
    <row r="177" s="13" customFormat="1">
      <c r="A177" s="13"/>
      <c r="B177" s="230"/>
      <c r="C177" s="231"/>
      <c r="D177" s="210" t="s">
        <v>212</v>
      </c>
      <c r="E177" s="232" t="s">
        <v>19</v>
      </c>
      <c r="F177" s="233" t="s">
        <v>829</v>
      </c>
      <c r="G177" s="231"/>
      <c r="H177" s="232" t="s">
        <v>19</v>
      </c>
      <c r="I177" s="234"/>
      <c r="J177" s="231"/>
      <c r="K177" s="231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212</v>
      </c>
      <c r="AU177" s="239" t="s">
        <v>83</v>
      </c>
      <c r="AV177" s="13" t="s">
        <v>80</v>
      </c>
      <c r="AW177" s="13" t="s">
        <v>33</v>
      </c>
      <c r="AX177" s="13" t="s">
        <v>72</v>
      </c>
      <c r="AY177" s="239" t="s">
        <v>126</v>
      </c>
    </row>
    <row r="178" s="14" customFormat="1">
      <c r="A178" s="14"/>
      <c r="B178" s="240"/>
      <c r="C178" s="241"/>
      <c r="D178" s="210" t="s">
        <v>212</v>
      </c>
      <c r="E178" s="242" t="s">
        <v>19</v>
      </c>
      <c r="F178" s="243" t="s">
        <v>830</v>
      </c>
      <c r="G178" s="241"/>
      <c r="H178" s="244">
        <v>52.149999999999999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212</v>
      </c>
      <c r="AU178" s="250" t="s">
        <v>83</v>
      </c>
      <c r="AV178" s="14" t="s">
        <v>83</v>
      </c>
      <c r="AW178" s="14" t="s">
        <v>33</v>
      </c>
      <c r="AX178" s="14" t="s">
        <v>72</v>
      </c>
      <c r="AY178" s="250" t="s">
        <v>126</v>
      </c>
    </row>
    <row r="179" s="14" customFormat="1">
      <c r="A179" s="14"/>
      <c r="B179" s="240"/>
      <c r="C179" s="241"/>
      <c r="D179" s="210" t="s">
        <v>212</v>
      </c>
      <c r="E179" s="242" t="s">
        <v>19</v>
      </c>
      <c r="F179" s="243" t="s">
        <v>831</v>
      </c>
      <c r="G179" s="241"/>
      <c r="H179" s="244">
        <v>-3.1499999999999999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212</v>
      </c>
      <c r="AU179" s="250" t="s">
        <v>83</v>
      </c>
      <c r="AV179" s="14" t="s">
        <v>83</v>
      </c>
      <c r="AW179" s="14" t="s">
        <v>33</v>
      </c>
      <c r="AX179" s="14" t="s">
        <v>72</v>
      </c>
      <c r="AY179" s="250" t="s">
        <v>126</v>
      </c>
    </row>
    <row r="180" s="14" customFormat="1">
      <c r="A180" s="14"/>
      <c r="B180" s="240"/>
      <c r="C180" s="241"/>
      <c r="D180" s="210" t="s">
        <v>212</v>
      </c>
      <c r="E180" s="242" t="s">
        <v>19</v>
      </c>
      <c r="F180" s="243" t="s">
        <v>832</v>
      </c>
      <c r="G180" s="241"/>
      <c r="H180" s="244">
        <v>2.1379999999999999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212</v>
      </c>
      <c r="AU180" s="250" t="s">
        <v>83</v>
      </c>
      <c r="AV180" s="14" t="s">
        <v>83</v>
      </c>
      <c r="AW180" s="14" t="s">
        <v>33</v>
      </c>
      <c r="AX180" s="14" t="s">
        <v>72</v>
      </c>
      <c r="AY180" s="250" t="s">
        <v>126</v>
      </c>
    </row>
    <row r="181" s="14" customFormat="1">
      <c r="A181" s="14"/>
      <c r="B181" s="240"/>
      <c r="C181" s="241"/>
      <c r="D181" s="210" t="s">
        <v>212</v>
      </c>
      <c r="E181" s="242" t="s">
        <v>19</v>
      </c>
      <c r="F181" s="243" t="s">
        <v>833</v>
      </c>
      <c r="G181" s="241"/>
      <c r="H181" s="244">
        <v>2.2200000000000002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212</v>
      </c>
      <c r="AU181" s="250" t="s">
        <v>83</v>
      </c>
      <c r="AV181" s="14" t="s">
        <v>83</v>
      </c>
      <c r="AW181" s="14" t="s">
        <v>33</v>
      </c>
      <c r="AX181" s="14" t="s">
        <v>72</v>
      </c>
      <c r="AY181" s="250" t="s">
        <v>126</v>
      </c>
    </row>
    <row r="182" s="14" customFormat="1">
      <c r="A182" s="14"/>
      <c r="B182" s="240"/>
      <c r="C182" s="241"/>
      <c r="D182" s="210" t="s">
        <v>212</v>
      </c>
      <c r="E182" s="242" t="s">
        <v>19</v>
      </c>
      <c r="F182" s="243" t="s">
        <v>247</v>
      </c>
      <c r="G182" s="241"/>
      <c r="H182" s="244">
        <v>-1.8180000000000001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212</v>
      </c>
      <c r="AU182" s="250" t="s">
        <v>83</v>
      </c>
      <c r="AV182" s="14" t="s">
        <v>83</v>
      </c>
      <c r="AW182" s="14" t="s">
        <v>33</v>
      </c>
      <c r="AX182" s="14" t="s">
        <v>72</v>
      </c>
      <c r="AY182" s="250" t="s">
        <v>126</v>
      </c>
    </row>
    <row r="183" s="13" customFormat="1">
      <c r="A183" s="13"/>
      <c r="B183" s="230"/>
      <c r="C183" s="231"/>
      <c r="D183" s="210" t="s">
        <v>212</v>
      </c>
      <c r="E183" s="232" t="s">
        <v>19</v>
      </c>
      <c r="F183" s="233" t="s">
        <v>834</v>
      </c>
      <c r="G183" s="231"/>
      <c r="H183" s="232" t="s">
        <v>19</v>
      </c>
      <c r="I183" s="234"/>
      <c r="J183" s="231"/>
      <c r="K183" s="231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212</v>
      </c>
      <c r="AU183" s="239" t="s">
        <v>83</v>
      </c>
      <c r="AV183" s="13" t="s">
        <v>80</v>
      </c>
      <c r="AW183" s="13" t="s">
        <v>33</v>
      </c>
      <c r="AX183" s="13" t="s">
        <v>72</v>
      </c>
      <c r="AY183" s="239" t="s">
        <v>126</v>
      </c>
    </row>
    <row r="184" s="14" customFormat="1">
      <c r="A184" s="14"/>
      <c r="B184" s="240"/>
      <c r="C184" s="241"/>
      <c r="D184" s="210" t="s">
        <v>212</v>
      </c>
      <c r="E184" s="242" t="s">
        <v>19</v>
      </c>
      <c r="F184" s="243" t="s">
        <v>835</v>
      </c>
      <c r="G184" s="241"/>
      <c r="H184" s="244">
        <v>173.42500000000001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212</v>
      </c>
      <c r="AU184" s="250" t="s">
        <v>83</v>
      </c>
      <c r="AV184" s="14" t="s">
        <v>83</v>
      </c>
      <c r="AW184" s="14" t="s">
        <v>33</v>
      </c>
      <c r="AX184" s="14" t="s">
        <v>72</v>
      </c>
      <c r="AY184" s="250" t="s">
        <v>126</v>
      </c>
    </row>
    <row r="185" s="14" customFormat="1">
      <c r="A185" s="14"/>
      <c r="B185" s="240"/>
      <c r="C185" s="241"/>
      <c r="D185" s="210" t="s">
        <v>212</v>
      </c>
      <c r="E185" s="242" t="s">
        <v>19</v>
      </c>
      <c r="F185" s="243" t="s">
        <v>836</v>
      </c>
      <c r="G185" s="241"/>
      <c r="H185" s="244">
        <v>-9.4499999999999993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212</v>
      </c>
      <c r="AU185" s="250" t="s">
        <v>83</v>
      </c>
      <c r="AV185" s="14" t="s">
        <v>83</v>
      </c>
      <c r="AW185" s="14" t="s">
        <v>33</v>
      </c>
      <c r="AX185" s="14" t="s">
        <v>72</v>
      </c>
      <c r="AY185" s="250" t="s">
        <v>126</v>
      </c>
    </row>
    <row r="186" s="14" customFormat="1">
      <c r="A186" s="14"/>
      <c r="B186" s="240"/>
      <c r="C186" s="241"/>
      <c r="D186" s="210" t="s">
        <v>212</v>
      </c>
      <c r="E186" s="242" t="s">
        <v>19</v>
      </c>
      <c r="F186" s="243" t="s">
        <v>837</v>
      </c>
      <c r="G186" s="241"/>
      <c r="H186" s="244">
        <v>3.8479999999999999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212</v>
      </c>
      <c r="AU186" s="250" t="s">
        <v>83</v>
      </c>
      <c r="AV186" s="14" t="s">
        <v>83</v>
      </c>
      <c r="AW186" s="14" t="s">
        <v>33</v>
      </c>
      <c r="AX186" s="14" t="s">
        <v>72</v>
      </c>
      <c r="AY186" s="250" t="s">
        <v>126</v>
      </c>
    </row>
    <row r="187" s="14" customFormat="1">
      <c r="A187" s="14"/>
      <c r="B187" s="240"/>
      <c r="C187" s="241"/>
      <c r="D187" s="210" t="s">
        <v>212</v>
      </c>
      <c r="E187" s="242" t="s">
        <v>19</v>
      </c>
      <c r="F187" s="243" t="s">
        <v>838</v>
      </c>
      <c r="G187" s="241"/>
      <c r="H187" s="244">
        <v>3.3300000000000001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212</v>
      </c>
      <c r="AU187" s="250" t="s">
        <v>83</v>
      </c>
      <c r="AV187" s="14" t="s">
        <v>83</v>
      </c>
      <c r="AW187" s="14" t="s">
        <v>33</v>
      </c>
      <c r="AX187" s="14" t="s">
        <v>72</v>
      </c>
      <c r="AY187" s="250" t="s">
        <v>126</v>
      </c>
    </row>
    <row r="188" s="14" customFormat="1">
      <c r="A188" s="14"/>
      <c r="B188" s="240"/>
      <c r="C188" s="241"/>
      <c r="D188" s="210" t="s">
        <v>212</v>
      </c>
      <c r="E188" s="242" t="s">
        <v>19</v>
      </c>
      <c r="F188" s="243" t="s">
        <v>247</v>
      </c>
      <c r="G188" s="241"/>
      <c r="H188" s="244">
        <v>-1.8180000000000001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212</v>
      </c>
      <c r="AU188" s="250" t="s">
        <v>83</v>
      </c>
      <c r="AV188" s="14" t="s">
        <v>83</v>
      </c>
      <c r="AW188" s="14" t="s">
        <v>33</v>
      </c>
      <c r="AX188" s="14" t="s">
        <v>72</v>
      </c>
      <c r="AY188" s="250" t="s">
        <v>126</v>
      </c>
    </row>
    <row r="189" s="14" customFormat="1">
      <c r="A189" s="14"/>
      <c r="B189" s="240"/>
      <c r="C189" s="241"/>
      <c r="D189" s="210" t="s">
        <v>212</v>
      </c>
      <c r="E189" s="242" t="s">
        <v>19</v>
      </c>
      <c r="F189" s="243" t="s">
        <v>839</v>
      </c>
      <c r="G189" s="241"/>
      <c r="H189" s="244">
        <v>1.925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212</v>
      </c>
      <c r="AU189" s="250" t="s">
        <v>83</v>
      </c>
      <c r="AV189" s="14" t="s">
        <v>83</v>
      </c>
      <c r="AW189" s="14" t="s">
        <v>33</v>
      </c>
      <c r="AX189" s="14" t="s">
        <v>72</v>
      </c>
      <c r="AY189" s="250" t="s">
        <v>126</v>
      </c>
    </row>
    <row r="190" s="13" customFormat="1">
      <c r="A190" s="13"/>
      <c r="B190" s="230"/>
      <c r="C190" s="231"/>
      <c r="D190" s="210" t="s">
        <v>212</v>
      </c>
      <c r="E190" s="232" t="s">
        <v>19</v>
      </c>
      <c r="F190" s="233" t="s">
        <v>840</v>
      </c>
      <c r="G190" s="231"/>
      <c r="H190" s="232" t="s">
        <v>19</v>
      </c>
      <c r="I190" s="234"/>
      <c r="J190" s="231"/>
      <c r="K190" s="231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212</v>
      </c>
      <c r="AU190" s="239" t="s">
        <v>83</v>
      </c>
      <c r="AV190" s="13" t="s">
        <v>80</v>
      </c>
      <c r="AW190" s="13" t="s">
        <v>33</v>
      </c>
      <c r="AX190" s="13" t="s">
        <v>72</v>
      </c>
      <c r="AY190" s="239" t="s">
        <v>126</v>
      </c>
    </row>
    <row r="191" s="14" customFormat="1">
      <c r="A191" s="14"/>
      <c r="B191" s="240"/>
      <c r="C191" s="241"/>
      <c r="D191" s="210" t="s">
        <v>212</v>
      </c>
      <c r="E191" s="242" t="s">
        <v>19</v>
      </c>
      <c r="F191" s="243" t="s">
        <v>841</v>
      </c>
      <c r="G191" s="241"/>
      <c r="H191" s="244">
        <v>110.59999999999999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212</v>
      </c>
      <c r="AU191" s="250" t="s">
        <v>83</v>
      </c>
      <c r="AV191" s="14" t="s">
        <v>83</v>
      </c>
      <c r="AW191" s="14" t="s">
        <v>33</v>
      </c>
      <c r="AX191" s="14" t="s">
        <v>72</v>
      </c>
      <c r="AY191" s="250" t="s">
        <v>126</v>
      </c>
    </row>
    <row r="192" s="14" customFormat="1">
      <c r="A192" s="14"/>
      <c r="B192" s="240"/>
      <c r="C192" s="241"/>
      <c r="D192" s="210" t="s">
        <v>212</v>
      </c>
      <c r="E192" s="242" t="s">
        <v>19</v>
      </c>
      <c r="F192" s="243" t="s">
        <v>825</v>
      </c>
      <c r="G192" s="241"/>
      <c r="H192" s="244">
        <v>-15.75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212</v>
      </c>
      <c r="AU192" s="250" t="s">
        <v>83</v>
      </c>
      <c r="AV192" s="14" t="s">
        <v>83</v>
      </c>
      <c r="AW192" s="14" t="s">
        <v>33</v>
      </c>
      <c r="AX192" s="14" t="s">
        <v>72</v>
      </c>
      <c r="AY192" s="250" t="s">
        <v>126</v>
      </c>
    </row>
    <row r="193" s="14" customFormat="1">
      <c r="A193" s="14"/>
      <c r="B193" s="240"/>
      <c r="C193" s="241"/>
      <c r="D193" s="210" t="s">
        <v>212</v>
      </c>
      <c r="E193" s="242" t="s">
        <v>19</v>
      </c>
      <c r="F193" s="243" t="s">
        <v>826</v>
      </c>
      <c r="G193" s="241"/>
      <c r="H193" s="244">
        <v>6.4130000000000003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212</v>
      </c>
      <c r="AU193" s="250" t="s">
        <v>83</v>
      </c>
      <c r="AV193" s="14" t="s">
        <v>83</v>
      </c>
      <c r="AW193" s="14" t="s">
        <v>33</v>
      </c>
      <c r="AX193" s="14" t="s">
        <v>72</v>
      </c>
      <c r="AY193" s="250" t="s">
        <v>126</v>
      </c>
    </row>
    <row r="194" s="14" customFormat="1">
      <c r="A194" s="14"/>
      <c r="B194" s="240"/>
      <c r="C194" s="241"/>
      <c r="D194" s="210" t="s">
        <v>212</v>
      </c>
      <c r="E194" s="242" t="s">
        <v>19</v>
      </c>
      <c r="F194" s="243" t="s">
        <v>827</v>
      </c>
      <c r="G194" s="241"/>
      <c r="H194" s="244">
        <v>5.5499999999999998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212</v>
      </c>
      <c r="AU194" s="250" t="s">
        <v>83</v>
      </c>
      <c r="AV194" s="14" t="s">
        <v>83</v>
      </c>
      <c r="AW194" s="14" t="s">
        <v>33</v>
      </c>
      <c r="AX194" s="14" t="s">
        <v>72</v>
      </c>
      <c r="AY194" s="250" t="s">
        <v>126</v>
      </c>
    </row>
    <row r="195" s="14" customFormat="1">
      <c r="A195" s="14"/>
      <c r="B195" s="240"/>
      <c r="C195" s="241"/>
      <c r="D195" s="210" t="s">
        <v>212</v>
      </c>
      <c r="E195" s="242" t="s">
        <v>19</v>
      </c>
      <c r="F195" s="243" t="s">
        <v>247</v>
      </c>
      <c r="G195" s="241"/>
      <c r="H195" s="244">
        <v>-1.8180000000000001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212</v>
      </c>
      <c r="AU195" s="250" t="s">
        <v>83</v>
      </c>
      <c r="AV195" s="14" t="s">
        <v>83</v>
      </c>
      <c r="AW195" s="14" t="s">
        <v>33</v>
      </c>
      <c r="AX195" s="14" t="s">
        <v>72</v>
      </c>
      <c r="AY195" s="250" t="s">
        <v>126</v>
      </c>
    </row>
    <row r="196" s="14" customFormat="1">
      <c r="A196" s="14"/>
      <c r="B196" s="240"/>
      <c r="C196" s="241"/>
      <c r="D196" s="210" t="s">
        <v>212</v>
      </c>
      <c r="E196" s="242" t="s">
        <v>19</v>
      </c>
      <c r="F196" s="243" t="s">
        <v>842</v>
      </c>
      <c r="G196" s="241"/>
      <c r="H196" s="244">
        <v>1.8200000000000001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212</v>
      </c>
      <c r="AU196" s="250" t="s">
        <v>83</v>
      </c>
      <c r="AV196" s="14" t="s">
        <v>83</v>
      </c>
      <c r="AW196" s="14" t="s">
        <v>33</v>
      </c>
      <c r="AX196" s="14" t="s">
        <v>72</v>
      </c>
      <c r="AY196" s="250" t="s">
        <v>126</v>
      </c>
    </row>
    <row r="197" s="13" customFormat="1">
      <c r="A197" s="13"/>
      <c r="B197" s="230"/>
      <c r="C197" s="231"/>
      <c r="D197" s="210" t="s">
        <v>212</v>
      </c>
      <c r="E197" s="232" t="s">
        <v>19</v>
      </c>
      <c r="F197" s="233" t="s">
        <v>843</v>
      </c>
      <c r="G197" s="231"/>
      <c r="H197" s="232" t="s">
        <v>19</v>
      </c>
      <c r="I197" s="234"/>
      <c r="J197" s="231"/>
      <c r="K197" s="231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212</v>
      </c>
      <c r="AU197" s="239" t="s">
        <v>83</v>
      </c>
      <c r="AV197" s="13" t="s">
        <v>80</v>
      </c>
      <c r="AW197" s="13" t="s">
        <v>33</v>
      </c>
      <c r="AX197" s="13" t="s">
        <v>72</v>
      </c>
      <c r="AY197" s="239" t="s">
        <v>126</v>
      </c>
    </row>
    <row r="198" s="14" customFormat="1">
      <c r="A198" s="14"/>
      <c r="B198" s="240"/>
      <c r="C198" s="241"/>
      <c r="D198" s="210" t="s">
        <v>212</v>
      </c>
      <c r="E198" s="242" t="s">
        <v>19</v>
      </c>
      <c r="F198" s="243" t="s">
        <v>844</v>
      </c>
      <c r="G198" s="241"/>
      <c r="H198" s="244">
        <v>61.25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212</v>
      </c>
      <c r="AU198" s="250" t="s">
        <v>83</v>
      </c>
      <c r="AV198" s="14" t="s">
        <v>83</v>
      </c>
      <c r="AW198" s="14" t="s">
        <v>33</v>
      </c>
      <c r="AX198" s="14" t="s">
        <v>72</v>
      </c>
      <c r="AY198" s="250" t="s">
        <v>126</v>
      </c>
    </row>
    <row r="199" s="14" customFormat="1">
      <c r="A199" s="14"/>
      <c r="B199" s="240"/>
      <c r="C199" s="241"/>
      <c r="D199" s="210" t="s">
        <v>212</v>
      </c>
      <c r="E199" s="242" t="s">
        <v>19</v>
      </c>
      <c r="F199" s="243" t="s">
        <v>247</v>
      </c>
      <c r="G199" s="241"/>
      <c r="H199" s="244">
        <v>-1.8180000000000001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212</v>
      </c>
      <c r="AU199" s="250" t="s">
        <v>83</v>
      </c>
      <c r="AV199" s="14" t="s">
        <v>83</v>
      </c>
      <c r="AW199" s="14" t="s">
        <v>33</v>
      </c>
      <c r="AX199" s="14" t="s">
        <v>72</v>
      </c>
      <c r="AY199" s="250" t="s">
        <v>126</v>
      </c>
    </row>
    <row r="200" s="14" customFormat="1">
      <c r="A200" s="14"/>
      <c r="B200" s="240"/>
      <c r="C200" s="241"/>
      <c r="D200" s="210" t="s">
        <v>212</v>
      </c>
      <c r="E200" s="242" t="s">
        <v>19</v>
      </c>
      <c r="F200" s="243" t="s">
        <v>845</v>
      </c>
      <c r="G200" s="241"/>
      <c r="H200" s="244">
        <v>-1.3500000000000001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212</v>
      </c>
      <c r="AU200" s="250" t="s">
        <v>83</v>
      </c>
      <c r="AV200" s="14" t="s">
        <v>83</v>
      </c>
      <c r="AW200" s="14" t="s">
        <v>33</v>
      </c>
      <c r="AX200" s="14" t="s">
        <v>72</v>
      </c>
      <c r="AY200" s="250" t="s">
        <v>126</v>
      </c>
    </row>
    <row r="201" s="14" customFormat="1">
      <c r="A201" s="14"/>
      <c r="B201" s="240"/>
      <c r="C201" s="241"/>
      <c r="D201" s="210" t="s">
        <v>212</v>
      </c>
      <c r="E201" s="242" t="s">
        <v>19</v>
      </c>
      <c r="F201" s="243" t="s">
        <v>846</v>
      </c>
      <c r="G201" s="241"/>
      <c r="H201" s="244">
        <v>0.97499999999999998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212</v>
      </c>
      <c r="AU201" s="250" t="s">
        <v>83</v>
      </c>
      <c r="AV201" s="14" t="s">
        <v>83</v>
      </c>
      <c r="AW201" s="14" t="s">
        <v>33</v>
      </c>
      <c r="AX201" s="14" t="s">
        <v>72</v>
      </c>
      <c r="AY201" s="250" t="s">
        <v>126</v>
      </c>
    </row>
    <row r="202" s="14" customFormat="1">
      <c r="A202" s="14"/>
      <c r="B202" s="240"/>
      <c r="C202" s="241"/>
      <c r="D202" s="210" t="s">
        <v>212</v>
      </c>
      <c r="E202" s="242" t="s">
        <v>19</v>
      </c>
      <c r="F202" s="243" t="s">
        <v>847</v>
      </c>
      <c r="G202" s="241"/>
      <c r="H202" s="244">
        <v>-1.0800000000000001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0" t="s">
        <v>212</v>
      </c>
      <c r="AU202" s="250" t="s">
        <v>83</v>
      </c>
      <c r="AV202" s="14" t="s">
        <v>83</v>
      </c>
      <c r="AW202" s="14" t="s">
        <v>33</v>
      </c>
      <c r="AX202" s="14" t="s">
        <v>72</v>
      </c>
      <c r="AY202" s="250" t="s">
        <v>126</v>
      </c>
    </row>
    <row r="203" s="14" customFormat="1">
      <c r="A203" s="14"/>
      <c r="B203" s="240"/>
      <c r="C203" s="241"/>
      <c r="D203" s="210" t="s">
        <v>212</v>
      </c>
      <c r="E203" s="242" t="s">
        <v>19</v>
      </c>
      <c r="F203" s="243" t="s">
        <v>848</v>
      </c>
      <c r="G203" s="241"/>
      <c r="H203" s="244">
        <v>1.2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212</v>
      </c>
      <c r="AU203" s="250" t="s">
        <v>83</v>
      </c>
      <c r="AV203" s="14" t="s">
        <v>83</v>
      </c>
      <c r="AW203" s="14" t="s">
        <v>33</v>
      </c>
      <c r="AX203" s="14" t="s">
        <v>72</v>
      </c>
      <c r="AY203" s="250" t="s">
        <v>126</v>
      </c>
    </row>
    <row r="204" s="13" customFormat="1">
      <c r="A204" s="13"/>
      <c r="B204" s="230"/>
      <c r="C204" s="231"/>
      <c r="D204" s="210" t="s">
        <v>212</v>
      </c>
      <c r="E204" s="232" t="s">
        <v>19</v>
      </c>
      <c r="F204" s="233" t="s">
        <v>849</v>
      </c>
      <c r="G204" s="231"/>
      <c r="H204" s="232" t="s">
        <v>19</v>
      </c>
      <c r="I204" s="234"/>
      <c r="J204" s="231"/>
      <c r="K204" s="231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212</v>
      </c>
      <c r="AU204" s="239" t="s">
        <v>83</v>
      </c>
      <c r="AV204" s="13" t="s">
        <v>80</v>
      </c>
      <c r="AW204" s="13" t="s">
        <v>33</v>
      </c>
      <c r="AX204" s="13" t="s">
        <v>72</v>
      </c>
      <c r="AY204" s="239" t="s">
        <v>126</v>
      </c>
    </row>
    <row r="205" s="14" customFormat="1">
      <c r="A205" s="14"/>
      <c r="B205" s="240"/>
      <c r="C205" s="241"/>
      <c r="D205" s="210" t="s">
        <v>212</v>
      </c>
      <c r="E205" s="242" t="s">
        <v>19</v>
      </c>
      <c r="F205" s="243" t="s">
        <v>850</v>
      </c>
      <c r="G205" s="241"/>
      <c r="H205" s="244">
        <v>36.399999999999999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212</v>
      </c>
      <c r="AU205" s="250" t="s">
        <v>83</v>
      </c>
      <c r="AV205" s="14" t="s">
        <v>83</v>
      </c>
      <c r="AW205" s="14" t="s">
        <v>33</v>
      </c>
      <c r="AX205" s="14" t="s">
        <v>72</v>
      </c>
      <c r="AY205" s="250" t="s">
        <v>126</v>
      </c>
    </row>
    <row r="206" s="14" customFormat="1">
      <c r="A206" s="14"/>
      <c r="B206" s="240"/>
      <c r="C206" s="241"/>
      <c r="D206" s="210" t="s">
        <v>212</v>
      </c>
      <c r="E206" s="242" t="s">
        <v>19</v>
      </c>
      <c r="F206" s="243" t="s">
        <v>311</v>
      </c>
      <c r="G206" s="241"/>
      <c r="H206" s="244">
        <v>-3.6360000000000001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212</v>
      </c>
      <c r="AU206" s="250" t="s">
        <v>83</v>
      </c>
      <c r="AV206" s="14" t="s">
        <v>83</v>
      </c>
      <c r="AW206" s="14" t="s">
        <v>33</v>
      </c>
      <c r="AX206" s="14" t="s">
        <v>72</v>
      </c>
      <c r="AY206" s="250" t="s">
        <v>126</v>
      </c>
    </row>
    <row r="207" s="14" customFormat="1">
      <c r="A207" s="14"/>
      <c r="B207" s="240"/>
      <c r="C207" s="241"/>
      <c r="D207" s="210" t="s">
        <v>212</v>
      </c>
      <c r="E207" s="242" t="s">
        <v>19</v>
      </c>
      <c r="F207" s="243" t="s">
        <v>288</v>
      </c>
      <c r="G207" s="241"/>
      <c r="H207" s="244">
        <v>-1.6160000000000001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212</v>
      </c>
      <c r="AU207" s="250" t="s">
        <v>83</v>
      </c>
      <c r="AV207" s="14" t="s">
        <v>83</v>
      </c>
      <c r="AW207" s="14" t="s">
        <v>33</v>
      </c>
      <c r="AX207" s="14" t="s">
        <v>72</v>
      </c>
      <c r="AY207" s="250" t="s">
        <v>126</v>
      </c>
    </row>
    <row r="208" s="13" customFormat="1">
      <c r="A208" s="13"/>
      <c r="B208" s="230"/>
      <c r="C208" s="231"/>
      <c r="D208" s="210" t="s">
        <v>212</v>
      </c>
      <c r="E208" s="232" t="s">
        <v>19</v>
      </c>
      <c r="F208" s="233" t="s">
        <v>851</v>
      </c>
      <c r="G208" s="231"/>
      <c r="H208" s="232" t="s">
        <v>19</v>
      </c>
      <c r="I208" s="234"/>
      <c r="J208" s="231"/>
      <c r="K208" s="231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212</v>
      </c>
      <c r="AU208" s="239" t="s">
        <v>83</v>
      </c>
      <c r="AV208" s="13" t="s">
        <v>80</v>
      </c>
      <c r="AW208" s="13" t="s">
        <v>33</v>
      </c>
      <c r="AX208" s="13" t="s">
        <v>72</v>
      </c>
      <c r="AY208" s="239" t="s">
        <v>126</v>
      </c>
    </row>
    <row r="209" s="14" customFormat="1">
      <c r="A209" s="14"/>
      <c r="B209" s="240"/>
      <c r="C209" s="241"/>
      <c r="D209" s="210" t="s">
        <v>212</v>
      </c>
      <c r="E209" s="242" t="s">
        <v>19</v>
      </c>
      <c r="F209" s="243" t="s">
        <v>852</v>
      </c>
      <c r="G209" s="241"/>
      <c r="H209" s="244">
        <v>23.800000000000001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212</v>
      </c>
      <c r="AU209" s="250" t="s">
        <v>83</v>
      </c>
      <c r="AV209" s="14" t="s">
        <v>83</v>
      </c>
      <c r="AW209" s="14" t="s">
        <v>33</v>
      </c>
      <c r="AX209" s="14" t="s">
        <v>72</v>
      </c>
      <c r="AY209" s="250" t="s">
        <v>126</v>
      </c>
    </row>
    <row r="210" s="14" customFormat="1">
      <c r="A210" s="14"/>
      <c r="B210" s="240"/>
      <c r="C210" s="241"/>
      <c r="D210" s="210" t="s">
        <v>212</v>
      </c>
      <c r="E210" s="242" t="s">
        <v>19</v>
      </c>
      <c r="F210" s="243" t="s">
        <v>247</v>
      </c>
      <c r="G210" s="241"/>
      <c r="H210" s="244">
        <v>-1.8180000000000001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212</v>
      </c>
      <c r="AU210" s="250" t="s">
        <v>83</v>
      </c>
      <c r="AV210" s="14" t="s">
        <v>83</v>
      </c>
      <c r="AW210" s="14" t="s">
        <v>33</v>
      </c>
      <c r="AX210" s="14" t="s">
        <v>72</v>
      </c>
      <c r="AY210" s="250" t="s">
        <v>126</v>
      </c>
    </row>
    <row r="211" s="14" customFormat="1">
      <c r="A211" s="14"/>
      <c r="B211" s="240"/>
      <c r="C211" s="241"/>
      <c r="D211" s="210" t="s">
        <v>212</v>
      </c>
      <c r="E211" s="242" t="s">
        <v>19</v>
      </c>
      <c r="F211" s="243" t="s">
        <v>853</v>
      </c>
      <c r="G211" s="241"/>
      <c r="H211" s="244">
        <v>-0.54000000000000004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212</v>
      </c>
      <c r="AU211" s="250" t="s">
        <v>83</v>
      </c>
      <c r="AV211" s="14" t="s">
        <v>83</v>
      </c>
      <c r="AW211" s="14" t="s">
        <v>33</v>
      </c>
      <c r="AX211" s="14" t="s">
        <v>72</v>
      </c>
      <c r="AY211" s="250" t="s">
        <v>126</v>
      </c>
    </row>
    <row r="212" s="14" customFormat="1">
      <c r="A212" s="14"/>
      <c r="B212" s="240"/>
      <c r="C212" s="241"/>
      <c r="D212" s="210" t="s">
        <v>212</v>
      </c>
      <c r="E212" s="242" t="s">
        <v>19</v>
      </c>
      <c r="F212" s="243" t="s">
        <v>854</v>
      </c>
      <c r="G212" s="241"/>
      <c r="H212" s="244">
        <v>0.59999999999999998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212</v>
      </c>
      <c r="AU212" s="250" t="s">
        <v>83</v>
      </c>
      <c r="AV212" s="14" t="s">
        <v>83</v>
      </c>
      <c r="AW212" s="14" t="s">
        <v>33</v>
      </c>
      <c r="AX212" s="14" t="s">
        <v>72</v>
      </c>
      <c r="AY212" s="250" t="s">
        <v>126</v>
      </c>
    </row>
    <row r="213" s="13" customFormat="1">
      <c r="A213" s="13"/>
      <c r="B213" s="230"/>
      <c r="C213" s="231"/>
      <c r="D213" s="210" t="s">
        <v>212</v>
      </c>
      <c r="E213" s="232" t="s">
        <v>19</v>
      </c>
      <c r="F213" s="233" t="s">
        <v>855</v>
      </c>
      <c r="G213" s="231"/>
      <c r="H213" s="232" t="s">
        <v>19</v>
      </c>
      <c r="I213" s="234"/>
      <c r="J213" s="231"/>
      <c r="K213" s="231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212</v>
      </c>
      <c r="AU213" s="239" t="s">
        <v>83</v>
      </c>
      <c r="AV213" s="13" t="s">
        <v>80</v>
      </c>
      <c r="AW213" s="13" t="s">
        <v>33</v>
      </c>
      <c r="AX213" s="13" t="s">
        <v>72</v>
      </c>
      <c r="AY213" s="239" t="s">
        <v>126</v>
      </c>
    </row>
    <row r="214" s="14" customFormat="1">
      <c r="A214" s="14"/>
      <c r="B214" s="240"/>
      <c r="C214" s="241"/>
      <c r="D214" s="210" t="s">
        <v>212</v>
      </c>
      <c r="E214" s="242" t="s">
        <v>19</v>
      </c>
      <c r="F214" s="243" t="s">
        <v>856</v>
      </c>
      <c r="G214" s="241"/>
      <c r="H214" s="244">
        <v>35.350000000000001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212</v>
      </c>
      <c r="AU214" s="250" t="s">
        <v>83</v>
      </c>
      <c r="AV214" s="14" t="s">
        <v>83</v>
      </c>
      <c r="AW214" s="14" t="s">
        <v>33</v>
      </c>
      <c r="AX214" s="14" t="s">
        <v>72</v>
      </c>
      <c r="AY214" s="250" t="s">
        <v>126</v>
      </c>
    </row>
    <row r="215" s="14" customFormat="1">
      <c r="A215" s="14"/>
      <c r="B215" s="240"/>
      <c r="C215" s="241"/>
      <c r="D215" s="210" t="s">
        <v>212</v>
      </c>
      <c r="E215" s="242" t="s">
        <v>19</v>
      </c>
      <c r="F215" s="243" t="s">
        <v>288</v>
      </c>
      <c r="G215" s="241"/>
      <c r="H215" s="244">
        <v>-1.6160000000000001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212</v>
      </c>
      <c r="AU215" s="250" t="s">
        <v>83</v>
      </c>
      <c r="AV215" s="14" t="s">
        <v>83</v>
      </c>
      <c r="AW215" s="14" t="s">
        <v>33</v>
      </c>
      <c r="AX215" s="14" t="s">
        <v>72</v>
      </c>
      <c r="AY215" s="250" t="s">
        <v>126</v>
      </c>
    </row>
    <row r="216" s="14" customFormat="1">
      <c r="A216" s="14"/>
      <c r="B216" s="240"/>
      <c r="C216" s="241"/>
      <c r="D216" s="210" t="s">
        <v>212</v>
      </c>
      <c r="E216" s="242" t="s">
        <v>19</v>
      </c>
      <c r="F216" s="243" t="s">
        <v>853</v>
      </c>
      <c r="G216" s="241"/>
      <c r="H216" s="244">
        <v>-0.54000000000000004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212</v>
      </c>
      <c r="AU216" s="250" t="s">
        <v>83</v>
      </c>
      <c r="AV216" s="14" t="s">
        <v>83</v>
      </c>
      <c r="AW216" s="14" t="s">
        <v>33</v>
      </c>
      <c r="AX216" s="14" t="s">
        <v>72</v>
      </c>
      <c r="AY216" s="250" t="s">
        <v>126</v>
      </c>
    </row>
    <row r="217" s="14" customFormat="1">
      <c r="A217" s="14"/>
      <c r="B217" s="240"/>
      <c r="C217" s="241"/>
      <c r="D217" s="210" t="s">
        <v>212</v>
      </c>
      <c r="E217" s="242" t="s">
        <v>19</v>
      </c>
      <c r="F217" s="243" t="s">
        <v>854</v>
      </c>
      <c r="G217" s="241"/>
      <c r="H217" s="244">
        <v>0.59999999999999998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212</v>
      </c>
      <c r="AU217" s="250" t="s">
        <v>83</v>
      </c>
      <c r="AV217" s="14" t="s">
        <v>83</v>
      </c>
      <c r="AW217" s="14" t="s">
        <v>33</v>
      </c>
      <c r="AX217" s="14" t="s">
        <v>72</v>
      </c>
      <c r="AY217" s="250" t="s">
        <v>126</v>
      </c>
    </row>
    <row r="218" s="14" customFormat="1">
      <c r="A218" s="14"/>
      <c r="B218" s="240"/>
      <c r="C218" s="241"/>
      <c r="D218" s="210" t="s">
        <v>212</v>
      </c>
      <c r="E218" s="242" t="s">
        <v>19</v>
      </c>
      <c r="F218" s="243" t="s">
        <v>845</v>
      </c>
      <c r="G218" s="241"/>
      <c r="H218" s="244">
        <v>-1.3500000000000001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212</v>
      </c>
      <c r="AU218" s="250" t="s">
        <v>83</v>
      </c>
      <c r="AV218" s="14" t="s">
        <v>83</v>
      </c>
      <c r="AW218" s="14" t="s">
        <v>33</v>
      </c>
      <c r="AX218" s="14" t="s">
        <v>72</v>
      </c>
      <c r="AY218" s="250" t="s">
        <v>126</v>
      </c>
    </row>
    <row r="219" s="14" customFormat="1">
      <c r="A219" s="14"/>
      <c r="B219" s="240"/>
      <c r="C219" s="241"/>
      <c r="D219" s="210" t="s">
        <v>212</v>
      </c>
      <c r="E219" s="242" t="s">
        <v>19</v>
      </c>
      <c r="F219" s="243" t="s">
        <v>846</v>
      </c>
      <c r="G219" s="241"/>
      <c r="H219" s="244">
        <v>0.97499999999999998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212</v>
      </c>
      <c r="AU219" s="250" t="s">
        <v>83</v>
      </c>
      <c r="AV219" s="14" t="s">
        <v>83</v>
      </c>
      <c r="AW219" s="14" t="s">
        <v>33</v>
      </c>
      <c r="AX219" s="14" t="s">
        <v>72</v>
      </c>
      <c r="AY219" s="250" t="s">
        <v>126</v>
      </c>
    </row>
    <row r="220" s="13" customFormat="1">
      <c r="A220" s="13"/>
      <c r="B220" s="230"/>
      <c r="C220" s="231"/>
      <c r="D220" s="210" t="s">
        <v>212</v>
      </c>
      <c r="E220" s="232" t="s">
        <v>19</v>
      </c>
      <c r="F220" s="233" t="s">
        <v>857</v>
      </c>
      <c r="G220" s="231"/>
      <c r="H220" s="232" t="s">
        <v>19</v>
      </c>
      <c r="I220" s="234"/>
      <c r="J220" s="231"/>
      <c r="K220" s="231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212</v>
      </c>
      <c r="AU220" s="239" t="s">
        <v>83</v>
      </c>
      <c r="AV220" s="13" t="s">
        <v>80</v>
      </c>
      <c r="AW220" s="13" t="s">
        <v>33</v>
      </c>
      <c r="AX220" s="13" t="s">
        <v>72</v>
      </c>
      <c r="AY220" s="239" t="s">
        <v>126</v>
      </c>
    </row>
    <row r="221" s="14" customFormat="1">
      <c r="A221" s="14"/>
      <c r="B221" s="240"/>
      <c r="C221" s="241"/>
      <c r="D221" s="210" t="s">
        <v>212</v>
      </c>
      <c r="E221" s="242" t="s">
        <v>19</v>
      </c>
      <c r="F221" s="243" t="s">
        <v>858</v>
      </c>
      <c r="G221" s="241"/>
      <c r="H221" s="244">
        <v>51.840000000000003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212</v>
      </c>
      <c r="AU221" s="250" t="s">
        <v>83</v>
      </c>
      <c r="AV221" s="14" t="s">
        <v>83</v>
      </c>
      <c r="AW221" s="14" t="s">
        <v>33</v>
      </c>
      <c r="AX221" s="14" t="s">
        <v>72</v>
      </c>
      <c r="AY221" s="250" t="s">
        <v>126</v>
      </c>
    </row>
    <row r="222" s="14" customFormat="1">
      <c r="A222" s="14"/>
      <c r="B222" s="240"/>
      <c r="C222" s="241"/>
      <c r="D222" s="210" t="s">
        <v>212</v>
      </c>
      <c r="E222" s="242" t="s">
        <v>19</v>
      </c>
      <c r="F222" s="243" t="s">
        <v>859</v>
      </c>
      <c r="G222" s="241"/>
      <c r="H222" s="244">
        <v>36.359999999999999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212</v>
      </c>
      <c r="AU222" s="250" t="s">
        <v>83</v>
      </c>
      <c r="AV222" s="14" t="s">
        <v>83</v>
      </c>
      <c r="AW222" s="14" t="s">
        <v>33</v>
      </c>
      <c r="AX222" s="14" t="s">
        <v>72</v>
      </c>
      <c r="AY222" s="250" t="s">
        <v>126</v>
      </c>
    </row>
    <row r="223" s="14" customFormat="1">
      <c r="A223" s="14"/>
      <c r="B223" s="240"/>
      <c r="C223" s="241"/>
      <c r="D223" s="210" t="s">
        <v>212</v>
      </c>
      <c r="E223" s="242" t="s">
        <v>19</v>
      </c>
      <c r="F223" s="243" t="s">
        <v>860</v>
      </c>
      <c r="G223" s="241"/>
      <c r="H223" s="244">
        <v>-5.04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212</v>
      </c>
      <c r="AU223" s="250" t="s">
        <v>83</v>
      </c>
      <c r="AV223" s="14" t="s">
        <v>83</v>
      </c>
      <c r="AW223" s="14" t="s">
        <v>33</v>
      </c>
      <c r="AX223" s="14" t="s">
        <v>72</v>
      </c>
      <c r="AY223" s="250" t="s">
        <v>126</v>
      </c>
    </row>
    <row r="224" s="14" customFormat="1">
      <c r="A224" s="14"/>
      <c r="B224" s="240"/>
      <c r="C224" s="241"/>
      <c r="D224" s="210" t="s">
        <v>212</v>
      </c>
      <c r="E224" s="242" t="s">
        <v>19</v>
      </c>
      <c r="F224" s="243" t="s">
        <v>861</v>
      </c>
      <c r="G224" s="241"/>
      <c r="H224" s="244">
        <v>2.9700000000000002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212</v>
      </c>
      <c r="AU224" s="250" t="s">
        <v>83</v>
      </c>
      <c r="AV224" s="14" t="s">
        <v>83</v>
      </c>
      <c r="AW224" s="14" t="s">
        <v>33</v>
      </c>
      <c r="AX224" s="14" t="s">
        <v>72</v>
      </c>
      <c r="AY224" s="250" t="s">
        <v>126</v>
      </c>
    </row>
    <row r="225" s="14" customFormat="1">
      <c r="A225" s="14"/>
      <c r="B225" s="240"/>
      <c r="C225" s="241"/>
      <c r="D225" s="210" t="s">
        <v>212</v>
      </c>
      <c r="E225" s="242" t="s">
        <v>19</v>
      </c>
      <c r="F225" s="243" t="s">
        <v>862</v>
      </c>
      <c r="G225" s="241"/>
      <c r="H225" s="244">
        <v>-9.8599999999999994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212</v>
      </c>
      <c r="AU225" s="250" t="s">
        <v>83</v>
      </c>
      <c r="AV225" s="14" t="s">
        <v>83</v>
      </c>
      <c r="AW225" s="14" t="s">
        <v>33</v>
      </c>
      <c r="AX225" s="14" t="s">
        <v>72</v>
      </c>
      <c r="AY225" s="250" t="s">
        <v>126</v>
      </c>
    </row>
    <row r="226" s="14" customFormat="1">
      <c r="A226" s="14"/>
      <c r="B226" s="240"/>
      <c r="C226" s="241"/>
      <c r="D226" s="210" t="s">
        <v>212</v>
      </c>
      <c r="E226" s="242" t="s">
        <v>19</v>
      </c>
      <c r="F226" s="243" t="s">
        <v>863</v>
      </c>
      <c r="G226" s="241"/>
      <c r="H226" s="244">
        <v>3.3799999999999999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212</v>
      </c>
      <c r="AU226" s="250" t="s">
        <v>83</v>
      </c>
      <c r="AV226" s="14" t="s">
        <v>83</v>
      </c>
      <c r="AW226" s="14" t="s">
        <v>33</v>
      </c>
      <c r="AX226" s="14" t="s">
        <v>72</v>
      </c>
      <c r="AY226" s="250" t="s">
        <v>126</v>
      </c>
    </row>
    <row r="227" s="14" customFormat="1">
      <c r="A227" s="14"/>
      <c r="B227" s="240"/>
      <c r="C227" s="241"/>
      <c r="D227" s="210" t="s">
        <v>212</v>
      </c>
      <c r="E227" s="242" t="s">
        <v>19</v>
      </c>
      <c r="F227" s="243" t="s">
        <v>864</v>
      </c>
      <c r="G227" s="241"/>
      <c r="H227" s="244">
        <v>11.880000000000001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212</v>
      </c>
      <c r="AU227" s="250" t="s">
        <v>83</v>
      </c>
      <c r="AV227" s="14" t="s">
        <v>83</v>
      </c>
      <c r="AW227" s="14" t="s">
        <v>33</v>
      </c>
      <c r="AX227" s="14" t="s">
        <v>72</v>
      </c>
      <c r="AY227" s="250" t="s">
        <v>126</v>
      </c>
    </row>
    <row r="228" s="14" customFormat="1">
      <c r="A228" s="14"/>
      <c r="B228" s="240"/>
      <c r="C228" s="241"/>
      <c r="D228" s="210" t="s">
        <v>212</v>
      </c>
      <c r="E228" s="242" t="s">
        <v>19</v>
      </c>
      <c r="F228" s="243" t="s">
        <v>865</v>
      </c>
      <c r="G228" s="241"/>
      <c r="H228" s="244">
        <v>11.880000000000001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212</v>
      </c>
      <c r="AU228" s="250" t="s">
        <v>83</v>
      </c>
      <c r="AV228" s="14" t="s">
        <v>83</v>
      </c>
      <c r="AW228" s="14" t="s">
        <v>33</v>
      </c>
      <c r="AX228" s="14" t="s">
        <v>72</v>
      </c>
      <c r="AY228" s="250" t="s">
        <v>126</v>
      </c>
    </row>
    <row r="229" s="14" customFormat="1">
      <c r="A229" s="14"/>
      <c r="B229" s="240"/>
      <c r="C229" s="241"/>
      <c r="D229" s="210" t="s">
        <v>212</v>
      </c>
      <c r="E229" s="242" t="s">
        <v>19</v>
      </c>
      <c r="F229" s="243" t="s">
        <v>802</v>
      </c>
      <c r="G229" s="241"/>
      <c r="H229" s="244">
        <v>-9.0749999999999993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212</v>
      </c>
      <c r="AU229" s="250" t="s">
        <v>83</v>
      </c>
      <c r="AV229" s="14" t="s">
        <v>83</v>
      </c>
      <c r="AW229" s="14" t="s">
        <v>33</v>
      </c>
      <c r="AX229" s="14" t="s">
        <v>72</v>
      </c>
      <c r="AY229" s="250" t="s">
        <v>126</v>
      </c>
    </row>
    <row r="230" s="13" customFormat="1">
      <c r="A230" s="13"/>
      <c r="B230" s="230"/>
      <c r="C230" s="231"/>
      <c r="D230" s="210" t="s">
        <v>212</v>
      </c>
      <c r="E230" s="232" t="s">
        <v>19</v>
      </c>
      <c r="F230" s="233" t="s">
        <v>866</v>
      </c>
      <c r="G230" s="231"/>
      <c r="H230" s="232" t="s">
        <v>19</v>
      </c>
      <c r="I230" s="234"/>
      <c r="J230" s="231"/>
      <c r="K230" s="231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212</v>
      </c>
      <c r="AU230" s="239" t="s">
        <v>83</v>
      </c>
      <c r="AV230" s="13" t="s">
        <v>80</v>
      </c>
      <c r="AW230" s="13" t="s">
        <v>33</v>
      </c>
      <c r="AX230" s="13" t="s">
        <v>72</v>
      </c>
      <c r="AY230" s="239" t="s">
        <v>126</v>
      </c>
    </row>
    <row r="231" s="14" customFormat="1">
      <c r="A231" s="14"/>
      <c r="B231" s="240"/>
      <c r="C231" s="241"/>
      <c r="D231" s="210" t="s">
        <v>212</v>
      </c>
      <c r="E231" s="242" t="s">
        <v>19</v>
      </c>
      <c r="F231" s="243" t="s">
        <v>867</v>
      </c>
      <c r="G231" s="241"/>
      <c r="H231" s="244">
        <v>-87.616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212</v>
      </c>
      <c r="AU231" s="250" t="s">
        <v>83</v>
      </c>
      <c r="AV231" s="14" t="s">
        <v>83</v>
      </c>
      <c r="AW231" s="14" t="s">
        <v>33</v>
      </c>
      <c r="AX231" s="14" t="s">
        <v>72</v>
      </c>
      <c r="AY231" s="250" t="s">
        <v>126</v>
      </c>
    </row>
    <row r="232" s="15" customFormat="1">
      <c r="A232" s="15"/>
      <c r="B232" s="261"/>
      <c r="C232" s="262"/>
      <c r="D232" s="210" t="s">
        <v>212</v>
      </c>
      <c r="E232" s="263" t="s">
        <v>19</v>
      </c>
      <c r="F232" s="264" t="s">
        <v>248</v>
      </c>
      <c r="G232" s="262"/>
      <c r="H232" s="265">
        <v>777.529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1" t="s">
        <v>212</v>
      </c>
      <c r="AU232" s="271" t="s">
        <v>83</v>
      </c>
      <c r="AV232" s="15" t="s">
        <v>125</v>
      </c>
      <c r="AW232" s="15" t="s">
        <v>33</v>
      </c>
      <c r="AX232" s="15" t="s">
        <v>80</v>
      </c>
      <c r="AY232" s="271" t="s">
        <v>126</v>
      </c>
    </row>
    <row r="233" s="2" customFormat="1" ht="37.8" customHeight="1">
      <c r="A233" s="39"/>
      <c r="B233" s="40"/>
      <c r="C233" s="197" t="s">
        <v>263</v>
      </c>
      <c r="D233" s="197" t="s">
        <v>127</v>
      </c>
      <c r="E233" s="198" t="s">
        <v>264</v>
      </c>
      <c r="F233" s="199" t="s">
        <v>265</v>
      </c>
      <c r="G233" s="200" t="s">
        <v>229</v>
      </c>
      <c r="H233" s="201">
        <v>777.529</v>
      </c>
      <c r="I233" s="202"/>
      <c r="J233" s="203">
        <f>ROUND(I233*H233,2)</f>
        <v>0</v>
      </c>
      <c r="K233" s="199" t="s">
        <v>172</v>
      </c>
      <c r="L233" s="45"/>
      <c r="M233" s="204" t="s">
        <v>19</v>
      </c>
      <c r="N233" s="205" t="s">
        <v>43</v>
      </c>
      <c r="O233" s="85"/>
      <c r="P233" s="206">
        <f>O233*H233</f>
        <v>0</v>
      </c>
      <c r="Q233" s="206">
        <v>0.030300000000000001</v>
      </c>
      <c r="R233" s="206">
        <f>Q233*H233</f>
        <v>23.559128699999999</v>
      </c>
      <c r="S233" s="206">
        <v>0</v>
      </c>
      <c r="T233" s="20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8" t="s">
        <v>125</v>
      </c>
      <c r="AT233" s="208" t="s">
        <v>127</v>
      </c>
      <c r="AU233" s="208" t="s">
        <v>83</v>
      </c>
      <c r="AY233" s="18" t="s">
        <v>126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8" t="s">
        <v>80</v>
      </c>
      <c r="BK233" s="209">
        <f>ROUND(I233*H233,2)</f>
        <v>0</v>
      </c>
      <c r="BL233" s="18" t="s">
        <v>125</v>
      </c>
      <c r="BM233" s="208" t="s">
        <v>868</v>
      </c>
    </row>
    <row r="234" s="2" customFormat="1">
      <c r="A234" s="39"/>
      <c r="B234" s="40"/>
      <c r="C234" s="41"/>
      <c r="D234" s="210" t="s">
        <v>132</v>
      </c>
      <c r="E234" s="41"/>
      <c r="F234" s="211" t="s">
        <v>267</v>
      </c>
      <c r="G234" s="41"/>
      <c r="H234" s="41"/>
      <c r="I234" s="212"/>
      <c r="J234" s="41"/>
      <c r="K234" s="41"/>
      <c r="L234" s="45"/>
      <c r="M234" s="213"/>
      <c r="N234" s="214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132</v>
      </c>
      <c r="AU234" s="18" t="s">
        <v>83</v>
      </c>
    </row>
    <row r="235" s="2" customFormat="1">
      <c r="A235" s="39"/>
      <c r="B235" s="40"/>
      <c r="C235" s="41"/>
      <c r="D235" s="228" t="s">
        <v>175</v>
      </c>
      <c r="E235" s="41"/>
      <c r="F235" s="229" t="s">
        <v>268</v>
      </c>
      <c r="G235" s="41"/>
      <c r="H235" s="41"/>
      <c r="I235" s="212"/>
      <c r="J235" s="41"/>
      <c r="K235" s="41"/>
      <c r="L235" s="45"/>
      <c r="M235" s="213"/>
      <c r="N235" s="214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175</v>
      </c>
      <c r="AU235" s="18" t="s">
        <v>83</v>
      </c>
    </row>
    <row r="236" s="13" customFormat="1">
      <c r="A236" s="13"/>
      <c r="B236" s="230"/>
      <c r="C236" s="231"/>
      <c r="D236" s="210" t="s">
        <v>212</v>
      </c>
      <c r="E236" s="232" t="s">
        <v>19</v>
      </c>
      <c r="F236" s="233" t="s">
        <v>800</v>
      </c>
      <c r="G236" s="231"/>
      <c r="H236" s="232" t="s">
        <v>19</v>
      </c>
      <c r="I236" s="234"/>
      <c r="J236" s="231"/>
      <c r="K236" s="231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212</v>
      </c>
      <c r="AU236" s="239" t="s">
        <v>83</v>
      </c>
      <c r="AV236" s="13" t="s">
        <v>80</v>
      </c>
      <c r="AW236" s="13" t="s">
        <v>33</v>
      </c>
      <c r="AX236" s="13" t="s">
        <v>72</v>
      </c>
      <c r="AY236" s="239" t="s">
        <v>126</v>
      </c>
    </row>
    <row r="237" s="14" customFormat="1">
      <c r="A237" s="14"/>
      <c r="B237" s="240"/>
      <c r="C237" s="241"/>
      <c r="D237" s="210" t="s">
        <v>212</v>
      </c>
      <c r="E237" s="242" t="s">
        <v>19</v>
      </c>
      <c r="F237" s="243" t="s">
        <v>801</v>
      </c>
      <c r="G237" s="241"/>
      <c r="H237" s="244">
        <v>78.049999999999997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212</v>
      </c>
      <c r="AU237" s="250" t="s">
        <v>83</v>
      </c>
      <c r="AV237" s="14" t="s">
        <v>83</v>
      </c>
      <c r="AW237" s="14" t="s">
        <v>33</v>
      </c>
      <c r="AX237" s="14" t="s">
        <v>72</v>
      </c>
      <c r="AY237" s="250" t="s">
        <v>126</v>
      </c>
    </row>
    <row r="238" s="14" customFormat="1">
      <c r="A238" s="14"/>
      <c r="B238" s="240"/>
      <c r="C238" s="241"/>
      <c r="D238" s="210" t="s">
        <v>212</v>
      </c>
      <c r="E238" s="242" t="s">
        <v>19</v>
      </c>
      <c r="F238" s="243" t="s">
        <v>802</v>
      </c>
      <c r="G238" s="241"/>
      <c r="H238" s="244">
        <v>-9.0749999999999993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212</v>
      </c>
      <c r="AU238" s="250" t="s">
        <v>83</v>
      </c>
      <c r="AV238" s="14" t="s">
        <v>83</v>
      </c>
      <c r="AW238" s="14" t="s">
        <v>33</v>
      </c>
      <c r="AX238" s="14" t="s">
        <v>72</v>
      </c>
      <c r="AY238" s="250" t="s">
        <v>126</v>
      </c>
    </row>
    <row r="239" s="14" customFormat="1">
      <c r="A239" s="14"/>
      <c r="B239" s="240"/>
      <c r="C239" s="241"/>
      <c r="D239" s="210" t="s">
        <v>212</v>
      </c>
      <c r="E239" s="242" t="s">
        <v>19</v>
      </c>
      <c r="F239" s="243" t="s">
        <v>803</v>
      </c>
      <c r="G239" s="241"/>
      <c r="H239" s="244">
        <v>6.431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212</v>
      </c>
      <c r="AU239" s="250" t="s">
        <v>83</v>
      </c>
      <c r="AV239" s="14" t="s">
        <v>83</v>
      </c>
      <c r="AW239" s="14" t="s">
        <v>33</v>
      </c>
      <c r="AX239" s="14" t="s">
        <v>72</v>
      </c>
      <c r="AY239" s="250" t="s">
        <v>126</v>
      </c>
    </row>
    <row r="240" s="14" customFormat="1">
      <c r="A240" s="14"/>
      <c r="B240" s="240"/>
      <c r="C240" s="241"/>
      <c r="D240" s="210" t="s">
        <v>212</v>
      </c>
      <c r="E240" s="242" t="s">
        <v>19</v>
      </c>
      <c r="F240" s="243" t="s">
        <v>804</v>
      </c>
      <c r="G240" s="241"/>
      <c r="H240" s="244">
        <v>-7.2720000000000002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212</v>
      </c>
      <c r="AU240" s="250" t="s">
        <v>83</v>
      </c>
      <c r="AV240" s="14" t="s">
        <v>83</v>
      </c>
      <c r="AW240" s="14" t="s">
        <v>33</v>
      </c>
      <c r="AX240" s="14" t="s">
        <v>72</v>
      </c>
      <c r="AY240" s="250" t="s">
        <v>126</v>
      </c>
    </row>
    <row r="241" s="14" customFormat="1">
      <c r="A241" s="14"/>
      <c r="B241" s="240"/>
      <c r="C241" s="241"/>
      <c r="D241" s="210" t="s">
        <v>212</v>
      </c>
      <c r="E241" s="242" t="s">
        <v>19</v>
      </c>
      <c r="F241" s="243" t="s">
        <v>805</v>
      </c>
      <c r="G241" s="241"/>
      <c r="H241" s="244">
        <v>1.8200000000000001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212</v>
      </c>
      <c r="AU241" s="250" t="s">
        <v>83</v>
      </c>
      <c r="AV241" s="14" t="s">
        <v>83</v>
      </c>
      <c r="AW241" s="14" t="s">
        <v>33</v>
      </c>
      <c r="AX241" s="14" t="s">
        <v>72</v>
      </c>
      <c r="AY241" s="250" t="s">
        <v>126</v>
      </c>
    </row>
    <row r="242" s="14" customFormat="1">
      <c r="A242" s="14"/>
      <c r="B242" s="240"/>
      <c r="C242" s="241"/>
      <c r="D242" s="210" t="s">
        <v>212</v>
      </c>
      <c r="E242" s="242" t="s">
        <v>19</v>
      </c>
      <c r="F242" s="243" t="s">
        <v>806</v>
      </c>
      <c r="G242" s="241"/>
      <c r="H242" s="244">
        <v>-1.9350000000000001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212</v>
      </c>
      <c r="AU242" s="250" t="s">
        <v>83</v>
      </c>
      <c r="AV242" s="14" t="s">
        <v>83</v>
      </c>
      <c r="AW242" s="14" t="s">
        <v>33</v>
      </c>
      <c r="AX242" s="14" t="s">
        <v>72</v>
      </c>
      <c r="AY242" s="250" t="s">
        <v>126</v>
      </c>
    </row>
    <row r="243" s="14" customFormat="1">
      <c r="A243" s="14"/>
      <c r="B243" s="240"/>
      <c r="C243" s="241"/>
      <c r="D243" s="210" t="s">
        <v>212</v>
      </c>
      <c r="E243" s="242" t="s">
        <v>19</v>
      </c>
      <c r="F243" s="243" t="s">
        <v>807</v>
      </c>
      <c r="G243" s="241"/>
      <c r="H243" s="244">
        <v>2.3399999999999999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212</v>
      </c>
      <c r="AU243" s="250" t="s">
        <v>83</v>
      </c>
      <c r="AV243" s="14" t="s">
        <v>83</v>
      </c>
      <c r="AW243" s="14" t="s">
        <v>33</v>
      </c>
      <c r="AX243" s="14" t="s">
        <v>72</v>
      </c>
      <c r="AY243" s="250" t="s">
        <v>126</v>
      </c>
    </row>
    <row r="244" s="14" customFormat="1">
      <c r="A244" s="14"/>
      <c r="B244" s="240"/>
      <c r="C244" s="241"/>
      <c r="D244" s="210" t="s">
        <v>212</v>
      </c>
      <c r="E244" s="242" t="s">
        <v>19</v>
      </c>
      <c r="F244" s="243" t="s">
        <v>808</v>
      </c>
      <c r="G244" s="241"/>
      <c r="H244" s="244">
        <v>-7.4249999999999998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212</v>
      </c>
      <c r="AU244" s="250" t="s">
        <v>83</v>
      </c>
      <c r="AV244" s="14" t="s">
        <v>83</v>
      </c>
      <c r="AW244" s="14" t="s">
        <v>33</v>
      </c>
      <c r="AX244" s="14" t="s">
        <v>72</v>
      </c>
      <c r="AY244" s="250" t="s">
        <v>126</v>
      </c>
    </row>
    <row r="245" s="14" customFormat="1">
      <c r="A245" s="14"/>
      <c r="B245" s="240"/>
      <c r="C245" s="241"/>
      <c r="D245" s="210" t="s">
        <v>212</v>
      </c>
      <c r="E245" s="242" t="s">
        <v>19</v>
      </c>
      <c r="F245" s="243" t="s">
        <v>809</v>
      </c>
      <c r="G245" s="241"/>
      <c r="H245" s="244">
        <v>3.8300000000000001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212</v>
      </c>
      <c r="AU245" s="250" t="s">
        <v>83</v>
      </c>
      <c r="AV245" s="14" t="s">
        <v>83</v>
      </c>
      <c r="AW245" s="14" t="s">
        <v>33</v>
      </c>
      <c r="AX245" s="14" t="s">
        <v>72</v>
      </c>
      <c r="AY245" s="250" t="s">
        <v>126</v>
      </c>
    </row>
    <row r="246" s="13" customFormat="1">
      <c r="A246" s="13"/>
      <c r="B246" s="230"/>
      <c r="C246" s="231"/>
      <c r="D246" s="210" t="s">
        <v>212</v>
      </c>
      <c r="E246" s="232" t="s">
        <v>19</v>
      </c>
      <c r="F246" s="233" t="s">
        <v>810</v>
      </c>
      <c r="G246" s="231"/>
      <c r="H246" s="232" t="s">
        <v>19</v>
      </c>
      <c r="I246" s="234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212</v>
      </c>
      <c r="AU246" s="239" t="s">
        <v>83</v>
      </c>
      <c r="AV246" s="13" t="s">
        <v>80</v>
      </c>
      <c r="AW246" s="13" t="s">
        <v>33</v>
      </c>
      <c r="AX246" s="13" t="s">
        <v>72</v>
      </c>
      <c r="AY246" s="239" t="s">
        <v>126</v>
      </c>
    </row>
    <row r="247" s="14" customFormat="1">
      <c r="A247" s="14"/>
      <c r="B247" s="240"/>
      <c r="C247" s="241"/>
      <c r="D247" s="210" t="s">
        <v>212</v>
      </c>
      <c r="E247" s="242" t="s">
        <v>19</v>
      </c>
      <c r="F247" s="243" t="s">
        <v>811</v>
      </c>
      <c r="G247" s="241"/>
      <c r="H247" s="244">
        <v>37.100000000000001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212</v>
      </c>
      <c r="AU247" s="250" t="s">
        <v>83</v>
      </c>
      <c r="AV247" s="14" t="s">
        <v>83</v>
      </c>
      <c r="AW247" s="14" t="s">
        <v>33</v>
      </c>
      <c r="AX247" s="14" t="s">
        <v>72</v>
      </c>
      <c r="AY247" s="250" t="s">
        <v>126</v>
      </c>
    </row>
    <row r="248" s="14" customFormat="1">
      <c r="A248" s="14"/>
      <c r="B248" s="240"/>
      <c r="C248" s="241"/>
      <c r="D248" s="210" t="s">
        <v>212</v>
      </c>
      <c r="E248" s="242" t="s">
        <v>19</v>
      </c>
      <c r="F248" s="243" t="s">
        <v>808</v>
      </c>
      <c r="G248" s="241"/>
      <c r="H248" s="244">
        <v>-7.4249999999999998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212</v>
      </c>
      <c r="AU248" s="250" t="s">
        <v>83</v>
      </c>
      <c r="AV248" s="14" t="s">
        <v>83</v>
      </c>
      <c r="AW248" s="14" t="s">
        <v>33</v>
      </c>
      <c r="AX248" s="14" t="s">
        <v>72</v>
      </c>
      <c r="AY248" s="250" t="s">
        <v>126</v>
      </c>
    </row>
    <row r="249" s="14" customFormat="1">
      <c r="A249" s="14"/>
      <c r="B249" s="240"/>
      <c r="C249" s="241"/>
      <c r="D249" s="210" t="s">
        <v>212</v>
      </c>
      <c r="E249" s="242" t="s">
        <v>19</v>
      </c>
      <c r="F249" s="243" t="s">
        <v>311</v>
      </c>
      <c r="G249" s="241"/>
      <c r="H249" s="244">
        <v>-3.6360000000000001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212</v>
      </c>
      <c r="AU249" s="250" t="s">
        <v>83</v>
      </c>
      <c r="AV249" s="14" t="s">
        <v>83</v>
      </c>
      <c r="AW249" s="14" t="s">
        <v>33</v>
      </c>
      <c r="AX249" s="14" t="s">
        <v>72</v>
      </c>
      <c r="AY249" s="250" t="s">
        <v>126</v>
      </c>
    </row>
    <row r="250" s="14" customFormat="1">
      <c r="A250" s="14"/>
      <c r="B250" s="240"/>
      <c r="C250" s="241"/>
      <c r="D250" s="210" t="s">
        <v>212</v>
      </c>
      <c r="E250" s="242" t="s">
        <v>19</v>
      </c>
      <c r="F250" s="243" t="s">
        <v>812</v>
      </c>
      <c r="G250" s="241"/>
      <c r="H250" s="244">
        <v>1.6499999999999999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212</v>
      </c>
      <c r="AU250" s="250" t="s">
        <v>83</v>
      </c>
      <c r="AV250" s="14" t="s">
        <v>83</v>
      </c>
      <c r="AW250" s="14" t="s">
        <v>33</v>
      </c>
      <c r="AX250" s="14" t="s">
        <v>72</v>
      </c>
      <c r="AY250" s="250" t="s">
        <v>126</v>
      </c>
    </row>
    <row r="251" s="14" customFormat="1">
      <c r="A251" s="14"/>
      <c r="B251" s="240"/>
      <c r="C251" s="241"/>
      <c r="D251" s="210" t="s">
        <v>212</v>
      </c>
      <c r="E251" s="242" t="s">
        <v>19</v>
      </c>
      <c r="F251" s="243" t="s">
        <v>805</v>
      </c>
      <c r="G251" s="241"/>
      <c r="H251" s="244">
        <v>1.8200000000000001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212</v>
      </c>
      <c r="AU251" s="250" t="s">
        <v>83</v>
      </c>
      <c r="AV251" s="14" t="s">
        <v>83</v>
      </c>
      <c r="AW251" s="14" t="s">
        <v>33</v>
      </c>
      <c r="AX251" s="14" t="s">
        <v>72</v>
      </c>
      <c r="AY251" s="250" t="s">
        <v>126</v>
      </c>
    </row>
    <row r="252" s="13" customFormat="1">
      <c r="A252" s="13"/>
      <c r="B252" s="230"/>
      <c r="C252" s="231"/>
      <c r="D252" s="210" t="s">
        <v>212</v>
      </c>
      <c r="E252" s="232" t="s">
        <v>19</v>
      </c>
      <c r="F252" s="233" t="s">
        <v>813</v>
      </c>
      <c r="G252" s="231"/>
      <c r="H252" s="232" t="s">
        <v>19</v>
      </c>
      <c r="I252" s="234"/>
      <c r="J252" s="231"/>
      <c r="K252" s="231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212</v>
      </c>
      <c r="AU252" s="239" t="s">
        <v>83</v>
      </c>
      <c r="AV252" s="13" t="s">
        <v>80</v>
      </c>
      <c r="AW252" s="13" t="s">
        <v>33</v>
      </c>
      <c r="AX252" s="13" t="s">
        <v>72</v>
      </c>
      <c r="AY252" s="239" t="s">
        <v>126</v>
      </c>
    </row>
    <row r="253" s="14" customFormat="1">
      <c r="A253" s="14"/>
      <c r="B253" s="240"/>
      <c r="C253" s="241"/>
      <c r="D253" s="210" t="s">
        <v>212</v>
      </c>
      <c r="E253" s="242" t="s">
        <v>19</v>
      </c>
      <c r="F253" s="243" t="s">
        <v>814</v>
      </c>
      <c r="G253" s="241"/>
      <c r="H253" s="244">
        <v>33.950000000000003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212</v>
      </c>
      <c r="AU253" s="250" t="s">
        <v>83</v>
      </c>
      <c r="AV253" s="14" t="s">
        <v>83</v>
      </c>
      <c r="AW253" s="14" t="s">
        <v>33</v>
      </c>
      <c r="AX253" s="14" t="s">
        <v>72</v>
      </c>
      <c r="AY253" s="250" t="s">
        <v>126</v>
      </c>
    </row>
    <row r="254" s="14" customFormat="1">
      <c r="A254" s="14"/>
      <c r="B254" s="240"/>
      <c r="C254" s="241"/>
      <c r="D254" s="210" t="s">
        <v>212</v>
      </c>
      <c r="E254" s="242" t="s">
        <v>19</v>
      </c>
      <c r="F254" s="243" t="s">
        <v>815</v>
      </c>
      <c r="G254" s="241"/>
      <c r="H254" s="244">
        <v>-1.9350000000000001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212</v>
      </c>
      <c r="AU254" s="250" t="s">
        <v>83</v>
      </c>
      <c r="AV254" s="14" t="s">
        <v>83</v>
      </c>
      <c r="AW254" s="14" t="s">
        <v>33</v>
      </c>
      <c r="AX254" s="14" t="s">
        <v>72</v>
      </c>
      <c r="AY254" s="250" t="s">
        <v>126</v>
      </c>
    </row>
    <row r="255" s="14" customFormat="1">
      <c r="A255" s="14"/>
      <c r="B255" s="240"/>
      <c r="C255" s="241"/>
      <c r="D255" s="210" t="s">
        <v>212</v>
      </c>
      <c r="E255" s="242" t="s">
        <v>19</v>
      </c>
      <c r="F255" s="243" t="s">
        <v>247</v>
      </c>
      <c r="G255" s="241"/>
      <c r="H255" s="244">
        <v>-1.8180000000000001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212</v>
      </c>
      <c r="AU255" s="250" t="s">
        <v>83</v>
      </c>
      <c r="AV255" s="14" t="s">
        <v>83</v>
      </c>
      <c r="AW255" s="14" t="s">
        <v>33</v>
      </c>
      <c r="AX255" s="14" t="s">
        <v>72</v>
      </c>
      <c r="AY255" s="250" t="s">
        <v>126</v>
      </c>
    </row>
    <row r="256" s="14" customFormat="1">
      <c r="A256" s="14"/>
      <c r="B256" s="240"/>
      <c r="C256" s="241"/>
      <c r="D256" s="210" t="s">
        <v>212</v>
      </c>
      <c r="E256" s="242" t="s">
        <v>19</v>
      </c>
      <c r="F256" s="243" t="s">
        <v>621</v>
      </c>
      <c r="G256" s="241"/>
      <c r="H256" s="244">
        <v>-2.3380000000000001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212</v>
      </c>
      <c r="AU256" s="250" t="s">
        <v>83</v>
      </c>
      <c r="AV256" s="14" t="s">
        <v>83</v>
      </c>
      <c r="AW256" s="14" t="s">
        <v>33</v>
      </c>
      <c r="AX256" s="14" t="s">
        <v>72</v>
      </c>
      <c r="AY256" s="250" t="s">
        <v>126</v>
      </c>
    </row>
    <row r="257" s="14" customFormat="1">
      <c r="A257" s="14"/>
      <c r="B257" s="240"/>
      <c r="C257" s="241"/>
      <c r="D257" s="210" t="s">
        <v>212</v>
      </c>
      <c r="E257" s="242" t="s">
        <v>19</v>
      </c>
      <c r="F257" s="243" t="s">
        <v>622</v>
      </c>
      <c r="G257" s="241"/>
      <c r="H257" s="244">
        <v>1.605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212</v>
      </c>
      <c r="AU257" s="250" t="s">
        <v>83</v>
      </c>
      <c r="AV257" s="14" t="s">
        <v>83</v>
      </c>
      <c r="AW257" s="14" t="s">
        <v>33</v>
      </c>
      <c r="AX257" s="14" t="s">
        <v>72</v>
      </c>
      <c r="AY257" s="250" t="s">
        <v>126</v>
      </c>
    </row>
    <row r="258" s="13" customFormat="1">
      <c r="A258" s="13"/>
      <c r="B258" s="230"/>
      <c r="C258" s="231"/>
      <c r="D258" s="210" t="s">
        <v>212</v>
      </c>
      <c r="E258" s="232" t="s">
        <v>19</v>
      </c>
      <c r="F258" s="233" t="s">
        <v>816</v>
      </c>
      <c r="G258" s="231"/>
      <c r="H258" s="232" t="s">
        <v>19</v>
      </c>
      <c r="I258" s="234"/>
      <c r="J258" s="231"/>
      <c r="K258" s="231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212</v>
      </c>
      <c r="AU258" s="239" t="s">
        <v>83</v>
      </c>
      <c r="AV258" s="13" t="s">
        <v>80</v>
      </c>
      <c r="AW258" s="13" t="s">
        <v>33</v>
      </c>
      <c r="AX258" s="13" t="s">
        <v>72</v>
      </c>
      <c r="AY258" s="239" t="s">
        <v>126</v>
      </c>
    </row>
    <row r="259" s="14" customFormat="1">
      <c r="A259" s="14"/>
      <c r="B259" s="240"/>
      <c r="C259" s="241"/>
      <c r="D259" s="210" t="s">
        <v>212</v>
      </c>
      <c r="E259" s="242" t="s">
        <v>19</v>
      </c>
      <c r="F259" s="243" t="s">
        <v>817</v>
      </c>
      <c r="G259" s="241"/>
      <c r="H259" s="244">
        <v>66.709999999999994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212</v>
      </c>
      <c r="AU259" s="250" t="s">
        <v>83</v>
      </c>
      <c r="AV259" s="14" t="s">
        <v>83</v>
      </c>
      <c r="AW259" s="14" t="s">
        <v>33</v>
      </c>
      <c r="AX259" s="14" t="s">
        <v>72</v>
      </c>
      <c r="AY259" s="250" t="s">
        <v>126</v>
      </c>
    </row>
    <row r="260" s="14" customFormat="1">
      <c r="A260" s="14"/>
      <c r="B260" s="240"/>
      <c r="C260" s="241"/>
      <c r="D260" s="210" t="s">
        <v>212</v>
      </c>
      <c r="E260" s="242" t="s">
        <v>19</v>
      </c>
      <c r="F260" s="243" t="s">
        <v>288</v>
      </c>
      <c r="G260" s="241"/>
      <c r="H260" s="244">
        <v>-1.6160000000000001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212</v>
      </c>
      <c r="AU260" s="250" t="s">
        <v>83</v>
      </c>
      <c r="AV260" s="14" t="s">
        <v>83</v>
      </c>
      <c r="AW260" s="14" t="s">
        <v>33</v>
      </c>
      <c r="AX260" s="14" t="s">
        <v>72</v>
      </c>
      <c r="AY260" s="250" t="s">
        <v>126</v>
      </c>
    </row>
    <row r="261" s="14" customFormat="1">
      <c r="A261" s="14"/>
      <c r="B261" s="240"/>
      <c r="C261" s="241"/>
      <c r="D261" s="210" t="s">
        <v>212</v>
      </c>
      <c r="E261" s="242" t="s">
        <v>19</v>
      </c>
      <c r="F261" s="243" t="s">
        <v>818</v>
      </c>
      <c r="G261" s="241"/>
      <c r="H261" s="244">
        <v>-2.52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212</v>
      </c>
      <c r="AU261" s="250" t="s">
        <v>83</v>
      </c>
      <c r="AV261" s="14" t="s">
        <v>83</v>
      </c>
      <c r="AW261" s="14" t="s">
        <v>33</v>
      </c>
      <c r="AX261" s="14" t="s">
        <v>72</v>
      </c>
      <c r="AY261" s="250" t="s">
        <v>126</v>
      </c>
    </row>
    <row r="262" s="14" customFormat="1">
      <c r="A262" s="14"/>
      <c r="B262" s="240"/>
      <c r="C262" s="241"/>
      <c r="D262" s="210" t="s">
        <v>212</v>
      </c>
      <c r="E262" s="242" t="s">
        <v>19</v>
      </c>
      <c r="F262" s="243" t="s">
        <v>819</v>
      </c>
      <c r="G262" s="241"/>
      <c r="H262" s="244">
        <v>2.0249999999999999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212</v>
      </c>
      <c r="AU262" s="250" t="s">
        <v>83</v>
      </c>
      <c r="AV262" s="14" t="s">
        <v>83</v>
      </c>
      <c r="AW262" s="14" t="s">
        <v>33</v>
      </c>
      <c r="AX262" s="14" t="s">
        <v>72</v>
      </c>
      <c r="AY262" s="250" t="s">
        <v>126</v>
      </c>
    </row>
    <row r="263" s="14" customFormat="1">
      <c r="A263" s="14"/>
      <c r="B263" s="240"/>
      <c r="C263" s="241"/>
      <c r="D263" s="210" t="s">
        <v>212</v>
      </c>
      <c r="E263" s="242" t="s">
        <v>19</v>
      </c>
      <c r="F263" s="243" t="s">
        <v>820</v>
      </c>
      <c r="G263" s="241"/>
      <c r="H263" s="244">
        <v>-6.2999999999999998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212</v>
      </c>
      <c r="AU263" s="250" t="s">
        <v>83</v>
      </c>
      <c r="AV263" s="14" t="s">
        <v>83</v>
      </c>
      <c r="AW263" s="14" t="s">
        <v>33</v>
      </c>
      <c r="AX263" s="14" t="s">
        <v>72</v>
      </c>
      <c r="AY263" s="250" t="s">
        <v>126</v>
      </c>
    </row>
    <row r="264" s="14" customFormat="1">
      <c r="A264" s="14"/>
      <c r="B264" s="240"/>
      <c r="C264" s="241"/>
      <c r="D264" s="210" t="s">
        <v>212</v>
      </c>
      <c r="E264" s="242" t="s">
        <v>19</v>
      </c>
      <c r="F264" s="243" t="s">
        <v>821</v>
      </c>
      <c r="G264" s="241"/>
      <c r="H264" s="244">
        <v>2.5649999999999999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212</v>
      </c>
      <c r="AU264" s="250" t="s">
        <v>83</v>
      </c>
      <c r="AV264" s="14" t="s">
        <v>83</v>
      </c>
      <c r="AW264" s="14" t="s">
        <v>33</v>
      </c>
      <c r="AX264" s="14" t="s">
        <v>72</v>
      </c>
      <c r="AY264" s="250" t="s">
        <v>126</v>
      </c>
    </row>
    <row r="265" s="14" customFormat="1">
      <c r="A265" s="14"/>
      <c r="B265" s="240"/>
      <c r="C265" s="241"/>
      <c r="D265" s="210" t="s">
        <v>212</v>
      </c>
      <c r="E265" s="242" t="s">
        <v>19</v>
      </c>
      <c r="F265" s="243" t="s">
        <v>822</v>
      </c>
      <c r="G265" s="241"/>
      <c r="H265" s="244">
        <v>2.2200000000000002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212</v>
      </c>
      <c r="AU265" s="250" t="s">
        <v>83</v>
      </c>
      <c r="AV265" s="14" t="s">
        <v>83</v>
      </c>
      <c r="AW265" s="14" t="s">
        <v>33</v>
      </c>
      <c r="AX265" s="14" t="s">
        <v>72</v>
      </c>
      <c r="AY265" s="250" t="s">
        <v>126</v>
      </c>
    </row>
    <row r="266" s="13" customFormat="1">
      <c r="A266" s="13"/>
      <c r="B266" s="230"/>
      <c r="C266" s="231"/>
      <c r="D266" s="210" t="s">
        <v>212</v>
      </c>
      <c r="E266" s="232" t="s">
        <v>19</v>
      </c>
      <c r="F266" s="233" t="s">
        <v>823</v>
      </c>
      <c r="G266" s="231"/>
      <c r="H266" s="232" t="s">
        <v>19</v>
      </c>
      <c r="I266" s="234"/>
      <c r="J266" s="231"/>
      <c r="K266" s="231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212</v>
      </c>
      <c r="AU266" s="239" t="s">
        <v>83</v>
      </c>
      <c r="AV266" s="13" t="s">
        <v>80</v>
      </c>
      <c r="AW266" s="13" t="s">
        <v>33</v>
      </c>
      <c r="AX266" s="13" t="s">
        <v>72</v>
      </c>
      <c r="AY266" s="239" t="s">
        <v>126</v>
      </c>
    </row>
    <row r="267" s="14" customFormat="1">
      <c r="A267" s="14"/>
      <c r="B267" s="240"/>
      <c r="C267" s="241"/>
      <c r="D267" s="210" t="s">
        <v>212</v>
      </c>
      <c r="E267" s="242" t="s">
        <v>19</v>
      </c>
      <c r="F267" s="243" t="s">
        <v>824</v>
      </c>
      <c r="G267" s="241"/>
      <c r="H267" s="244">
        <v>110.25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212</v>
      </c>
      <c r="AU267" s="250" t="s">
        <v>83</v>
      </c>
      <c r="AV267" s="14" t="s">
        <v>83</v>
      </c>
      <c r="AW267" s="14" t="s">
        <v>33</v>
      </c>
      <c r="AX267" s="14" t="s">
        <v>72</v>
      </c>
      <c r="AY267" s="250" t="s">
        <v>126</v>
      </c>
    </row>
    <row r="268" s="14" customFormat="1">
      <c r="A268" s="14"/>
      <c r="B268" s="240"/>
      <c r="C268" s="241"/>
      <c r="D268" s="210" t="s">
        <v>212</v>
      </c>
      <c r="E268" s="242" t="s">
        <v>19</v>
      </c>
      <c r="F268" s="243" t="s">
        <v>825</v>
      </c>
      <c r="G268" s="241"/>
      <c r="H268" s="244">
        <v>-15.75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212</v>
      </c>
      <c r="AU268" s="250" t="s">
        <v>83</v>
      </c>
      <c r="AV268" s="14" t="s">
        <v>83</v>
      </c>
      <c r="AW268" s="14" t="s">
        <v>33</v>
      </c>
      <c r="AX268" s="14" t="s">
        <v>72</v>
      </c>
      <c r="AY268" s="250" t="s">
        <v>126</v>
      </c>
    </row>
    <row r="269" s="14" customFormat="1">
      <c r="A269" s="14"/>
      <c r="B269" s="240"/>
      <c r="C269" s="241"/>
      <c r="D269" s="210" t="s">
        <v>212</v>
      </c>
      <c r="E269" s="242" t="s">
        <v>19</v>
      </c>
      <c r="F269" s="243" t="s">
        <v>826</v>
      </c>
      <c r="G269" s="241"/>
      <c r="H269" s="244">
        <v>6.4130000000000003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212</v>
      </c>
      <c r="AU269" s="250" t="s">
        <v>83</v>
      </c>
      <c r="AV269" s="14" t="s">
        <v>83</v>
      </c>
      <c r="AW269" s="14" t="s">
        <v>33</v>
      </c>
      <c r="AX269" s="14" t="s">
        <v>72</v>
      </c>
      <c r="AY269" s="250" t="s">
        <v>126</v>
      </c>
    </row>
    <row r="270" s="14" customFormat="1">
      <c r="A270" s="14"/>
      <c r="B270" s="240"/>
      <c r="C270" s="241"/>
      <c r="D270" s="210" t="s">
        <v>212</v>
      </c>
      <c r="E270" s="242" t="s">
        <v>19</v>
      </c>
      <c r="F270" s="243" t="s">
        <v>827</v>
      </c>
      <c r="G270" s="241"/>
      <c r="H270" s="244">
        <v>5.5499999999999998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212</v>
      </c>
      <c r="AU270" s="250" t="s">
        <v>83</v>
      </c>
      <c r="AV270" s="14" t="s">
        <v>83</v>
      </c>
      <c r="AW270" s="14" t="s">
        <v>33</v>
      </c>
      <c r="AX270" s="14" t="s">
        <v>72</v>
      </c>
      <c r="AY270" s="250" t="s">
        <v>126</v>
      </c>
    </row>
    <row r="271" s="14" customFormat="1">
      <c r="A271" s="14"/>
      <c r="B271" s="240"/>
      <c r="C271" s="241"/>
      <c r="D271" s="210" t="s">
        <v>212</v>
      </c>
      <c r="E271" s="242" t="s">
        <v>19</v>
      </c>
      <c r="F271" s="243" t="s">
        <v>247</v>
      </c>
      <c r="G271" s="241"/>
      <c r="H271" s="244">
        <v>-1.8180000000000001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212</v>
      </c>
      <c r="AU271" s="250" t="s">
        <v>83</v>
      </c>
      <c r="AV271" s="14" t="s">
        <v>83</v>
      </c>
      <c r="AW271" s="14" t="s">
        <v>33</v>
      </c>
      <c r="AX271" s="14" t="s">
        <v>72</v>
      </c>
      <c r="AY271" s="250" t="s">
        <v>126</v>
      </c>
    </row>
    <row r="272" s="14" customFormat="1">
      <c r="A272" s="14"/>
      <c r="B272" s="240"/>
      <c r="C272" s="241"/>
      <c r="D272" s="210" t="s">
        <v>212</v>
      </c>
      <c r="E272" s="242" t="s">
        <v>19</v>
      </c>
      <c r="F272" s="243" t="s">
        <v>828</v>
      </c>
      <c r="G272" s="241"/>
      <c r="H272" s="244">
        <v>1.9430000000000001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212</v>
      </c>
      <c r="AU272" s="250" t="s">
        <v>83</v>
      </c>
      <c r="AV272" s="14" t="s">
        <v>83</v>
      </c>
      <c r="AW272" s="14" t="s">
        <v>33</v>
      </c>
      <c r="AX272" s="14" t="s">
        <v>72</v>
      </c>
      <c r="AY272" s="250" t="s">
        <v>126</v>
      </c>
    </row>
    <row r="273" s="13" customFormat="1">
      <c r="A273" s="13"/>
      <c r="B273" s="230"/>
      <c r="C273" s="231"/>
      <c r="D273" s="210" t="s">
        <v>212</v>
      </c>
      <c r="E273" s="232" t="s">
        <v>19</v>
      </c>
      <c r="F273" s="233" t="s">
        <v>829</v>
      </c>
      <c r="G273" s="231"/>
      <c r="H273" s="232" t="s">
        <v>19</v>
      </c>
      <c r="I273" s="234"/>
      <c r="J273" s="231"/>
      <c r="K273" s="231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212</v>
      </c>
      <c r="AU273" s="239" t="s">
        <v>83</v>
      </c>
      <c r="AV273" s="13" t="s">
        <v>80</v>
      </c>
      <c r="AW273" s="13" t="s">
        <v>33</v>
      </c>
      <c r="AX273" s="13" t="s">
        <v>72</v>
      </c>
      <c r="AY273" s="239" t="s">
        <v>126</v>
      </c>
    </row>
    <row r="274" s="14" customFormat="1">
      <c r="A274" s="14"/>
      <c r="B274" s="240"/>
      <c r="C274" s="241"/>
      <c r="D274" s="210" t="s">
        <v>212</v>
      </c>
      <c r="E274" s="242" t="s">
        <v>19</v>
      </c>
      <c r="F274" s="243" t="s">
        <v>830</v>
      </c>
      <c r="G274" s="241"/>
      <c r="H274" s="244">
        <v>52.149999999999999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212</v>
      </c>
      <c r="AU274" s="250" t="s">
        <v>83</v>
      </c>
      <c r="AV274" s="14" t="s">
        <v>83</v>
      </c>
      <c r="AW274" s="14" t="s">
        <v>33</v>
      </c>
      <c r="AX274" s="14" t="s">
        <v>72</v>
      </c>
      <c r="AY274" s="250" t="s">
        <v>126</v>
      </c>
    </row>
    <row r="275" s="14" customFormat="1">
      <c r="A275" s="14"/>
      <c r="B275" s="240"/>
      <c r="C275" s="241"/>
      <c r="D275" s="210" t="s">
        <v>212</v>
      </c>
      <c r="E275" s="242" t="s">
        <v>19</v>
      </c>
      <c r="F275" s="243" t="s">
        <v>831</v>
      </c>
      <c r="G275" s="241"/>
      <c r="H275" s="244">
        <v>-3.1499999999999999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212</v>
      </c>
      <c r="AU275" s="250" t="s">
        <v>83</v>
      </c>
      <c r="AV275" s="14" t="s">
        <v>83</v>
      </c>
      <c r="AW275" s="14" t="s">
        <v>33</v>
      </c>
      <c r="AX275" s="14" t="s">
        <v>72</v>
      </c>
      <c r="AY275" s="250" t="s">
        <v>126</v>
      </c>
    </row>
    <row r="276" s="14" customFormat="1">
      <c r="A276" s="14"/>
      <c r="B276" s="240"/>
      <c r="C276" s="241"/>
      <c r="D276" s="210" t="s">
        <v>212</v>
      </c>
      <c r="E276" s="242" t="s">
        <v>19</v>
      </c>
      <c r="F276" s="243" t="s">
        <v>832</v>
      </c>
      <c r="G276" s="241"/>
      <c r="H276" s="244">
        <v>2.1379999999999999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212</v>
      </c>
      <c r="AU276" s="250" t="s">
        <v>83</v>
      </c>
      <c r="AV276" s="14" t="s">
        <v>83</v>
      </c>
      <c r="AW276" s="14" t="s">
        <v>33</v>
      </c>
      <c r="AX276" s="14" t="s">
        <v>72</v>
      </c>
      <c r="AY276" s="250" t="s">
        <v>126</v>
      </c>
    </row>
    <row r="277" s="14" customFormat="1">
      <c r="A277" s="14"/>
      <c r="B277" s="240"/>
      <c r="C277" s="241"/>
      <c r="D277" s="210" t="s">
        <v>212</v>
      </c>
      <c r="E277" s="242" t="s">
        <v>19</v>
      </c>
      <c r="F277" s="243" t="s">
        <v>833</v>
      </c>
      <c r="G277" s="241"/>
      <c r="H277" s="244">
        <v>2.2200000000000002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0" t="s">
        <v>212</v>
      </c>
      <c r="AU277" s="250" t="s">
        <v>83</v>
      </c>
      <c r="AV277" s="14" t="s">
        <v>83</v>
      </c>
      <c r="AW277" s="14" t="s">
        <v>33</v>
      </c>
      <c r="AX277" s="14" t="s">
        <v>72</v>
      </c>
      <c r="AY277" s="250" t="s">
        <v>126</v>
      </c>
    </row>
    <row r="278" s="14" customFormat="1">
      <c r="A278" s="14"/>
      <c r="B278" s="240"/>
      <c r="C278" s="241"/>
      <c r="D278" s="210" t="s">
        <v>212</v>
      </c>
      <c r="E278" s="242" t="s">
        <v>19</v>
      </c>
      <c r="F278" s="243" t="s">
        <v>247</v>
      </c>
      <c r="G278" s="241"/>
      <c r="H278" s="244">
        <v>-1.8180000000000001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212</v>
      </c>
      <c r="AU278" s="250" t="s">
        <v>83</v>
      </c>
      <c r="AV278" s="14" t="s">
        <v>83</v>
      </c>
      <c r="AW278" s="14" t="s">
        <v>33</v>
      </c>
      <c r="AX278" s="14" t="s">
        <v>72</v>
      </c>
      <c r="AY278" s="250" t="s">
        <v>126</v>
      </c>
    </row>
    <row r="279" s="13" customFormat="1">
      <c r="A279" s="13"/>
      <c r="B279" s="230"/>
      <c r="C279" s="231"/>
      <c r="D279" s="210" t="s">
        <v>212</v>
      </c>
      <c r="E279" s="232" t="s">
        <v>19</v>
      </c>
      <c r="F279" s="233" t="s">
        <v>834</v>
      </c>
      <c r="G279" s="231"/>
      <c r="H279" s="232" t="s">
        <v>19</v>
      </c>
      <c r="I279" s="234"/>
      <c r="J279" s="231"/>
      <c r="K279" s="231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212</v>
      </c>
      <c r="AU279" s="239" t="s">
        <v>83</v>
      </c>
      <c r="AV279" s="13" t="s">
        <v>80</v>
      </c>
      <c r="AW279" s="13" t="s">
        <v>33</v>
      </c>
      <c r="AX279" s="13" t="s">
        <v>72</v>
      </c>
      <c r="AY279" s="239" t="s">
        <v>126</v>
      </c>
    </row>
    <row r="280" s="14" customFormat="1">
      <c r="A280" s="14"/>
      <c r="B280" s="240"/>
      <c r="C280" s="241"/>
      <c r="D280" s="210" t="s">
        <v>212</v>
      </c>
      <c r="E280" s="242" t="s">
        <v>19</v>
      </c>
      <c r="F280" s="243" t="s">
        <v>835</v>
      </c>
      <c r="G280" s="241"/>
      <c r="H280" s="244">
        <v>173.42500000000001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212</v>
      </c>
      <c r="AU280" s="250" t="s">
        <v>83</v>
      </c>
      <c r="AV280" s="14" t="s">
        <v>83</v>
      </c>
      <c r="AW280" s="14" t="s">
        <v>33</v>
      </c>
      <c r="AX280" s="14" t="s">
        <v>72</v>
      </c>
      <c r="AY280" s="250" t="s">
        <v>126</v>
      </c>
    </row>
    <row r="281" s="14" customFormat="1">
      <c r="A281" s="14"/>
      <c r="B281" s="240"/>
      <c r="C281" s="241"/>
      <c r="D281" s="210" t="s">
        <v>212</v>
      </c>
      <c r="E281" s="242" t="s">
        <v>19</v>
      </c>
      <c r="F281" s="243" t="s">
        <v>836</v>
      </c>
      <c r="G281" s="241"/>
      <c r="H281" s="244">
        <v>-9.4499999999999993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212</v>
      </c>
      <c r="AU281" s="250" t="s">
        <v>83</v>
      </c>
      <c r="AV281" s="14" t="s">
        <v>83</v>
      </c>
      <c r="AW281" s="14" t="s">
        <v>33</v>
      </c>
      <c r="AX281" s="14" t="s">
        <v>72</v>
      </c>
      <c r="AY281" s="250" t="s">
        <v>126</v>
      </c>
    </row>
    <row r="282" s="14" customFormat="1">
      <c r="A282" s="14"/>
      <c r="B282" s="240"/>
      <c r="C282" s="241"/>
      <c r="D282" s="210" t="s">
        <v>212</v>
      </c>
      <c r="E282" s="242" t="s">
        <v>19</v>
      </c>
      <c r="F282" s="243" t="s">
        <v>837</v>
      </c>
      <c r="G282" s="241"/>
      <c r="H282" s="244">
        <v>3.8479999999999999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212</v>
      </c>
      <c r="AU282" s="250" t="s">
        <v>83</v>
      </c>
      <c r="AV282" s="14" t="s">
        <v>83</v>
      </c>
      <c r="AW282" s="14" t="s">
        <v>33</v>
      </c>
      <c r="AX282" s="14" t="s">
        <v>72</v>
      </c>
      <c r="AY282" s="250" t="s">
        <v>126</v>
      </c>
    </row>
    <row r="283" s="14" customFormat="1">
      <c r="A283" s="14"/>
      <c r="B283" s="240"/>
      <c r="C283" s="241"/>
      <c r="D283" s="210" t="s">
        <v>212</v>
      </c>
      <c r="E283" s="242" t="s">
        <v>19</v>
      </c>
      <c r="F283" s="243" t="s">
        <v>838</v>
      </c>
      <c r="G283" s="241"/>
      <c r="H283" s="244">
        <v>3.3300000000000001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212</v>
      </c>
      <c r="AU283" s="250" t="s">
        <v>83</v>
      </c>
      <c r="AV283" s="14" t="s">
        <v>83</v>
      </c>
      <c r="AW283" s="14" t="s">
        <v>33</v>
      </c>
      <c r="AX283" s="14" t="s">
        <v>72</v>
      </c>
      <c r="AY283" s="250" t="s">
        <v>126</v>
      </c>
    </row>
    <row r="284" s="14" customFormat="1">
      <c r="A284" s="14"/>
      <c r="B284" s="240"/>
      <c r="C284" s="241"/>
      <c r="D284" s="210" t="s">
        <v>212</v>
      </c>
      <c r="E284" s="242" t="s">
        <v>19</v>
      </c>
      <c r="F284" s="243" t="s">
        <v>247</v>
      </c>
      <c r="G284" s="241"/>
      <c r="H284" s="244">
        <v>-1.8180000000000001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212</v>
      </c>
      <c r="AU284" s="250" t="s">
        <v>83</v>
      </c>
      <c r="AV284" s="14" t="s">
        <v>83</v>
      </c>
      <c r="AW284" s="14" t="s">
        <v>33</v>
      </c>
      <c r="AX284" s="14" t="s">
        <v>72</v>
      </c>
      <c r="AY284" s="250" t="s">
        <v>126</v>
      </c>
    </row>
    <row r="285" s="14" customFormat="1">
      <c r="A285" s="14"/>
      <c r="B285" s="240"/>
      <c r="C285" s="241"/>
      <c r="D285" s="210" t="s">
        <v>212</v>
      </c>
      <c r="E285" s="242" t="s">
        <v>19</v>
      </c>
      <c r="F285" s="243" t="s">
        <v>839</v>
      </c>
      <c r="G285" s="241"/>
      <c r="H285" s="244">
        <v>1.925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212</v>
      </c>
      <c r="AU285" s="250" t="s">
        <v>83</v>
      </c>
      <c r="AV285" s="14" t="s">
        <v>83</v>
      </c>
      <c r="AW285" s="14" t="s">
        <v>33</v>
      </c>
      <c r="AX285" s="14" t="s">
        <v>72</v>
      </c>
      <c r="AY285" s="250" t="s">
        <v>126</v>
      </c>
    </row>
    <row r="286" s="13" customFormat="1">
      <c r="A286" s="13"/>
      <c r="B286" s="230"/>
      <c r="C286" s="231"/>
      <c r="D286" s="210" t="s">
        <v>212</v>
      </c>
      <c r="E286" s="232" t="s">
        <v>19</v>
      </c>
      <c r="F286" s="233" t="s">
        <v>840</v>
      </c>
      <c r="G286" s="231"/>
      <c r="H286" s="232" t="s">
        <v>19</v>
      </c>
      <c r="I286" s="234"/>
      <c r="J286" s="231"/>
      <c r="K286" s="231"/>
      <c r="L286" s="235"/>
      <c r="M286" s="236"/>
      <c r="N286" s="237"/>
      <c r="O286" s="237"/>
      <c r="P286" s="237"/>
      <c r="Q286" s="237"/>
      <c r="R286" s="237"/>
      <c r="S286" s="237"/>
      <c r="T286" s="23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9" t="s">
        <v>212</v>
      </c>
      <c r="AU286" s="239" t="s">
        <v>83</v>
      </c>
      <c r="AV286" s="13" t="s">
        <v>80</v>
      </c>
      <c r="AW286" s="13" t="s">
        <v>33</v>
      </c>
      <c r="AX286" s="13" t="s">
        <v>72</v>
      </c>
      <c r="AY286" s="239" t="s">
        <v>126</v>
      </c>
    </row>
    <row r="287" s="14" customFormat="1">
      <c r="A287" s="14"/>
      <c r="B287" s="240"/>
      <c r="C287" s="241"/>
      <c r="D287" s="210" t="s">
        <v>212</v>
      </c>
      <c r="E287" s="242" t="s">
        <v>19</v>
      </c>
      <c r="F287" s="243" t="s">
        <v>841</v>
      </c>
      <c r="G287" s="241"/>
      <c r="H287" s="244">
        <v>110.59999999999999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0" t="s">
        <v>212</v>
      </c>
      <c r="AU287" s="250" t="s">
        <v>83</v>
      </c>
      <c r="AV287" s="14" t="s">
        <v>83</v>
      </c>
      <c r="AW287" s="14" t="s">
        <v>33</v>
      </c>
      <c r="AX287" s="14" t="s">
        <v>72</v>
      </c>
      <c r="AY287" s="250" t="s">
        <v>126</v>
      </c>
    </row>
    <row r="288" s="14" customFormat="1">
      <c r="A288" s="14"/>
      <c r="B288" s="240"/>
      <c r="C288" s="241"/>
      <c r="D288" s="210" t="s">
        <v>212</v>
      </c>
      <c r="E288" s="242" t="s">
        <v>19</v>
      </c>
      <c r="F288" s="243" t="s">
        <v>825</v>
      </c>
      <c r="G288" s="241"/>
      <c r="H288" s="244">
        <v>-15.75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212</v>
      </c>
      <c r="AU288" s="250" t="s">
        <v>83</v>
      </c>
      <c r="AV288" s="14" t="s">
        <v>83</v>
      </c>
      <c r="AW288" s="14" t="s">
        <v>33</v>
      </c>
      <c r="AX288" s="14" t="s">
        <v>72</v>
      </c>
      <c r="AY288" s="250" t="s">
        <v>126</v>
      </c>
    </row>
    <row r="289" s="14" customFormat="1">
      <c r="A289" s="14"/>
      <c r="B289" s="240"/>
      <c r="C289" s="241"/>
      <c r="D289" s="210" t="s">
        <v>212</v>
      </c>
      <c r="E289" s="242" t="s">
        <v>19</v>
      </c>
      <c r="F289" s="243" t="s">
        <v>826</v>
      </c>
      <c r="G289" s="241"/>
      <c r="H289" s="244">
        <v>6.4130000000000003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0" t="s">
        <v>212</v>
      </c>
      <c r="AU289" s="250" t="s">
        <v>83</v>
      </c>
      <c r="AV289" s="14" t="s">
        <v>83</v>
      </c>
      <c r="AW289" s="14" t="s">
        <v>33</v>
      </c>
      <c r="AX289" s="14" t="s">
        <v>72</v>
      </c>
      <c r="AY289" s="250" t="s">
        <v>126</v>
      </c>
    </row>
    <row r="290" s="14" customFormat="1">
      <c r="A290" s="14"/>
      <c r="B290" s="240"/>
      <c r="C290" s="241"/>
      <c r="D290" s="210" t="s">
        <v>212</v>
      </c>
      <c r="E290" s="242" t="s">
        <v>19</v>
      </c>
      <c r="F290" s="243" t="s">
        <v>827</v>
      </c>
      <c r="G290" s="241"/>
      <c r="H290" s="244">
        <v>5.5499999999999998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212</v>
      </c>
      <c r="AU290" s="250" t="s">
        <v>83</v>
      </c>
      <c r="AV290" s="14" t="s">
        <v>83</v>
      </c>
      <c r="AW290" s="14" t="s">
        <v>33</v>
      </c>
      <c r="AX290" s="14" t="s">
        <v>72</v>
      </c>
      <c r="AY290" s="250" t="s">
        <v>126</v>
      </c>
    </row>
    <row r="291" s="14" customFormat="1">
      <c r="A291" s="14"/>
      <c r="B291" s="240"/>
      <c r="C291" s="241"/>
      <c r="D291" s="210" t="s">
        <v>212</v>
      </c>
      <c r="E291" s="242" t="s">
        <v>19</v>
      </c>
      <c r="F291" s="243" t="s">
        <v>247</v>
      </c>
      <c r="G291" s="241"/>
      <c r="H291" s="244">
        <v>-1.8180000000000001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212</v>
      </c>
      <c r="AU291" s="250" t="s">
        <v>83</v>
      </c>
      <c r="AV291" s="14" t="s">
        <v>83</v>
      </c>
      <c r="AW291" s="14" t="s">
        <v>33</v>
      </c>
      <c r="AX291" s="14" t="s">
        <v>72</v>
      </c>
      <c r="AY291" s="250" t="s">
        <v>126</v>
      </c>
    </row>
    <row r="292" s="14" customFormat="1">
      <c r="A292" s="14"/>
      <c r="B292" s="240"/>
      <c r="C292" s="241"/>
      <c r="D292" s="210" t="s">
        <v>212</v>
      </c>
      <c r="E292" s="242" t="s">
        <v>19</v>
      </c>
      <c r="F292" s="243" t="s">
        <v>842</v>
      </c>
      <c r="G292" s="241"/>
      <c r="H292" s="244">
        <v>1.8200000000000001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212</v>
      </c>
      <c r="AU292" s="250" t="s">
        <v>83</v>
      </c>
      <c r="AV292" s="14" t="s">
        <v>83</v>
      </c>
      <c r="AW292" s="14" t="s">
        <v>33</v>
      </c>
      <c r="AX292" s="14" t="s">
        <v>72</v>
      </c>
      <c r="AY292" s="250" t="s">
        <v>126</v>
      </c>
    </row>
    <row r="293" s="13" customFormat="1">
      <c r="A293" s="13"/>
      <c r="B293" s="230"/>
      <c r="C293" s="231"/>
      <c r="D293" s="210" t="s">
        <v>212</v>
      </c>
      <c r="E293" s="232" t="s">
        <v>19</v>
      </c>
      <c r="F293" s="233" t="s">
        <v>843</v>
      </c>
      <c r="G293" s="231"/>
      <c r="H293" s="232" t="s">
        <v>19</v>
      </c>
      <c r="I293" s="234"/>
      <c r="J293" s="231"/>
      <c r="K293" s="231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212</v>
      </c>
      <c r="AU293" s="239" t="s">
        <v>83</v>
      </c>
      <c r="AV293" s="13" t="s">
        <v>80</v>
      </c>
      <c r="AW293" s="13" t="s">
        <v>33</v>
      </c>
      <c r="AX293" s="13" t="s">
        <v>72</v>
      </c>
      <c r="AY293" s="239" t="s">
        <v>126</v>
      </c>
    </row>
    <row r="294" s="14" customFormat="1">
      <c r="A294" s="14"/>
      <c r="B294" s="240"/>
      <c r="C294" s="241"/>
      <c r="D294" s="210" t="s">
        <v>212</v>
      </c>
      <c r="E294" s="242" t="s">
        <v>19</v>
      </c>
      <c r="F294" s="243" t="s">
        <v>844</v>
      </c>
      <c r="G294" s="241"/>
      <c r="H294" s="244">
        <v>61.25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212</v>
      </c>
      <c r="AU294" s="250" t="s">
        <v>83</v>
      </c>
      <c r="AV294" s="14" t="s">
        <v>83</v>
      </c>
      <c r="AW294" s="14" t="s">
        <v>33</v>
      </c>
      <c r="AX294" s="14" t="s">
        <v>72</v>
      </c>
      <c r="AY294" s="250" t="s">
        <v>126</v>
      </c>
    </row>
    <row r="295" s="14" customFormat="1">
      <c r="A295" s="14"/>
      <c r="B295" s="240"/>
      <c r="C295" s="241"/>
      <c r="D295" s="210" t="s">
        <v>212</v>
      </c>
      <c r="E295" s="242" t="s">
        <v>19</v>
      </c>
      <c r="F295" s="243" t="s">
        <v>247</v>
      </c>
      <c r="G295" s="241"/>
      <c r="H295" s="244">
        <v>-1.8180000000000001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212</v>
      </c>
      <c r="AU295" s="250" t="s">
        <v>83</v>
      </c>
      <c r="AV295" s="14" t="s">
        <v>83</v>
      </c>
      <c r="AW295" s="14" t="s">
        <v>33</v>
      </c>
      <c r="AX295" s="14" t="s">
        <v>72</v>
      </c>
      <c r="AY295" s="250" t="s">
        <v>126</v>
      </c>
    </row>
    <row r="296" s="14" customFormat="1">
      <c r="A296" s="14"/>
      <c r="B296" s="240"/>
      <c r="C296" s="241"/>
      <c r="D296" s="210" t="s">
        <v>212</v>
      </c>
      <c r="E296" s="242" t="s">
        <v>19</v>
      </c>
      <c r="F296" s="243" t="s">
        <v>845</v>
      </c>
      <c r="G296" s="241"/>
      <c r="H296" s="244">
        <v>-1.3500000000000001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212</v>
      </c>
      <c r="AU296" s="250" t="s">
        <v>83</v>
      </c>
      <c r="AV296" s="14" t="s">
        <v>83</v>
      </c>
      <c r="AW296" s="14" t="s">
        <v>33</v>
      </c>
      <c r="AX296" s="14" t="s">
        <v>72</v>
      </c>
      <c r="AY296" s="250" t="s">
        <v>126</v>
      </c>
    </row>
    <row r="297" s="14" customFormat="1">
      <c r="A297" s="14"/>
      <c r="B297" s="240"/>
      <c r="C297" s="241"/>
      <c r="D297" s="210" t="s">
        <v>212</v>
      </c>
      <c r="E297" s="242" t="s">
        <v>19</v>
      </c>
      <c r="F297" s="243" t="s">
        <v>846</v>
      </c>
      <c r="G297" s="241"/>
      <c r="H297" s="244">
        <v>0.97499999999999998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212</v>
      </c>
      <c r="AU297" s="250" t="s">
        <v>83</v>
      </c>
      <c r="AV297" s="14" t="s">
        <v>83</v>
      </c>
      <c r="AW297" s="14" t="s">
        <v>33</v>
      </c>
      <c r="AX297" s="14" t="s">
        <v>72</v>
      </c>
      <c r="AY297" s="250" t="s">
        <v>126</v>
      </c>
    </row>
    <row r="298" s="14" customFormat="1">
      <c r="A298" s="14"/>
      <c r="B298" s="240"/>
      <c r="C298" s="241"/>
      <c r="D298" s="210" t="s">
        <v>212</v>
      </c>
      <c r="E298" s="242" t="s">
        <v>19</v>
      </c>
      <c r="F298" s="243" t="s">
        <v>847</v>
      </c>
      <c r="G298" s="241"/>
      <c r="H298" s="244">
        <v>-1.0800000000000001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212</v>
      </c>
      <c r="AU298" s="250" t="s">
        <v>83</v>
      </c>
      <c r="AV298" s="14" t="s">
        <v>83</v>
      </c>
      <c r="AW298" s="14" t="s">
        <v>33</v>
      </c>
      <c r="AX298" s="14" t="s">
        <v>72</v>
      </c>
      <c r="AY298" s="250" t="s">
        <v>126</v>
      </c>
    </row>
    <row r="299" s="14" customFormat="1">
      <c r="A299" s="14"/>
      <c r="B299" s="240"/>
      <c r="C299" s="241"/>
      <c r="D299" s="210" t="s">
        <v>212</v>
      </c>
      <c r="E299" s="242" t="s">
        <v>19</v>
      </c>
      <c r="F299" s="243" t="s">
        <v>848</v>
      </c>
      <c r="G299" s="241"/>
      <c r="H299" s="244">
        <v>1.2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212</v>
      </c>
      <c r="AU299" s="250" t="s">
        <v>83</v>
      </c>
      <c r="AV299" s="14" t="s">
        <v>83</v>
      </c>
      <c r="AW299" s="14" t="s">
        <v>33</v>
      </c>
      <c r="AX299" s="14" t="s">
        <v>72</v>
      </c>
      <c r="AY299" s="250" t="s">
        <v>126</v>
      </c>
    </row>
    <row r="300" s="13" customFormat="1">
      <c r="A300" s="13"/>
      <c r="B300" s="230"/>
      <c r="C300" s="231"/>
      <c r="D300" s="210" t="s">
        <v>212</v>
      </c>
      <c r="E300" s="232" t="s">
        <v>19</v>
      </c>
      <c r="F300" s="233" t="s">
        <v>849</v>
      </c>
      <c r="G300" s="231"/>
      <c r="H300" s="232" t="s">
        <v>19</v>
      </c>
      <c r="I300" s="234"/>
      <c r="J300" s="231"/>
      <c r="K300" s="231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212</v>
      </c>
      <c r="AU300" s="239" t="s">
        <v>83</v>
      </c>
      <c r="AV300" s="13" t="s">
        <v>80</v>
      </c>
      <c r="AW300" s="13" t="s">
        <v>33</v>
      </c>
      <c r="AX300" s="13" t="s">
        <v>72</v>
      </c>
      <c r="AY300" s="239" t="s">
        <v>126</v>
      </c>
    </row>
    <row r="301" s="14" customFormat="1">
      <c r="A301" s="14"/>
      <c r="B301" s="240"/>
      <c r="C301" s="241"/>
      <c r="D301" s="210" t="s">
        <v>212</v>
      </c>
      <c r="E301" s="242" t="s">
        <v>19</v>
      </c>
      <c r="F301" s="243" t="s">
        <v>850</v>
      </c>
      <c r="G301" s="241"/>
      <c r="H301" s="244">
        <v>36.399999999999999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212</v>
      </c>
      <c r="AU301" s="250" t="s">
        <v>83</v>
      </c>
      <c r="AV301" s="14" t="s">
        <v>83</v>
      </c>
      <c r="AW301" s="14" t="s">
        <v>33</v>
      </c>
      <c r="AX301" s="14" t="s">
        <v>72</v>
      </c>
      <c r="AY301" s="250" t="s">
        <v>126</v>
      </c>
    </row>
    <row r="302" s="14" customFormat="1">
      <c r="A302" s="14"/>
      <c r="B302" s="240"/>
      <c r="C302" s="241"/>
      <c r="D302" s="210" t="s">
        <v>212</v>
      </c>
      <c r="E302" s="242" t="s">
        <v>19</v>
      </c>
      <c r="F302" s="243" t="s">
        <v>311</v>
      </c>
      <c r="G302" s="241"/>
      <c r="H302" s="244">
        <v>-3.6360000000000001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212</v>
      </c>
      <c r="AU302" s="250" t="s">
        <v>83</v>
      </c>
      <c r="AV302" s="14" t="s">
        <v>83</v>
      </c>
      <c r="AW302" s="14" t="s">
        <v>33</v>
      </c>
      <c r="AX302" s="14" t="s">
        <v>72</v>
      </c>
      <c r="AY302" s="250" t="s">
        <v>126</v>
      </c>
    </row>
    <row r="303" s="14" customFormat="1">
      <c r="A303" s="14"/>
      <c r="B303" s="240"/>
      <c r="C303" s="241"/>
      <c r="D303" s="210" t="s">
        <v>212</v>
      </c>
      <c r="E303" s="242" t="s">
        <v>19</v>
      </c>
      <c r="F303" s="243" t="s">
        <v>288</v>
      </c>
      <c r="G303" s="241"/>
      <c r="H303" s="244">
        <v>-1.6160000000000001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212</v>
      </c>
      <c r="AU303" s="250" t="s">
        <v>83</v>
      </c>
      <c r="AV303" s="14" t="s">
        <v>83</v>
      </c>
      <c r="AW303" s="14" t="s">
        <v>33</v>
      </c>
      <c r="AX303" s="14" t="s">
        <v>72</v>
      </c>
      <c r="AY303" s="250" t="s">
        <v>126</v>
      </c>
    </row>
    <row r="304" s="13" customFormat="1">
      <c r="A304" s="13"/>
      <c r="B304" s="230"/>
      <c r="C304" s="231"/>
      <c r="D304" s="210" t="s">
        <v>212</v>
      </c>
      <c r="E304" s="232" t="s">
        <v>19</v>
      </c>
      <c r="F304" s="233" t="s">
        <v>851</v>
      </c>
      <c r="G304" s="231"/>
      <c r="H304" s="232" t="s">
        <v>19</v>
      </c>
      <c r="I304" s="234"/>
      <c r="J304" s="231"/>
      <c r="K304" s="231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212</v>
      </c>
      <c r="AU304" s="239" t="s">
        <v>83</v>
      </c>
      <c r="AV304" s="13" t="s">
        <v>80</v>
      </c>
      <c r="AW304" s="13" t="s">
        <v>33</v>
      </c>
      <c r="AX304" s="13" t="s">
        <v>72</v>
      </c>
      <c r="AY304" s="239" t="s">
        <v>126</v>
      </c>
    </row>
    <row r="305" s="14" customFormat="1">
      <c r="A305" s="14"/>
      <c r="B305" s="240"/>
      <c r="C305" s="241"/>
      <c r="D305" s="210" t="s">
        <v>212</v>
      </c>
      <c r="E305" s="242" t="s">
        <v>19</v>
      </c>
      <c r="F305" s="243" t="s">
        <v>852</v>
      </c>
      <c r="G305" s="241"/>
      <c r="H305" s="244">
        <v>23.800000000000001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212</v>
      </c>
      <c r="AU305" s="250" t="s">
        <v>83</v>
      </c>
      <c r="AV305" s="14" t="s">
        <v>83</v>
      </c>
      <c r="AW305" s="14" t="s">
        <v>33</v>
      </c>
      <c r="AX305" s="14" t="s">
        <v>72</v>
      </c>
      <c r="AY305" s="250" t="s">
        <v>126</v>
      </c>
    </row>
    <row r="306" s="14" customFormat="1">
      <c r="A306" s="14"/>
      <c r="B306" s="240"/>
      <c r="C306" s="241"/>
      <c r="D306" s="210" t="s">
        <v>212</v>
      </c>
      <c r="E306" s="242" t="s">
        <v>19</v>
      </c>
      <c r="F306" s="243" t="s">
        <v>247</v>
      </c>
      <c r="G306" s="241"/>
      <c r="H306" s="244">
        <v>-1.8180000000000001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212</v>
      </c>
      <c r="AU306" s="250" t="s">
        <v>83</v>
      </c>
      <c r="AV306" s="14" t="s">
        <v>83</v>
      </c>
      <c r="AW306" s="14" t="s">
        <v>33</v>
      </c>
      <c r="AX306" s="14" t="s">
        <v>72</v>
      </c>
      <c r="AY306" s="250" t="s">
        <v>126</v>
      </c>
    </row>
    <row r="307" s="14" customFormat="1">
      <c r="A307" s="14"/>
      <c r="B307" s="240"/>
      <c r="C307" s="241"/>
      <c r="D307" s="210" t="s">
        <v>212</v>
      </c>
      <c r="E307" s="242" t="s">
        <v>19</v>
      </c>
      <c r="F307" s="243" t="s">
        <v>853</v>
      </c>
      <c r="G307" s="241"/>
      <c r="H307" s="244">
        <v>-0.54000000000000004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212</v>
      </c>
      <c r="AU307" s="250" t="s">
        <v>83</v>
      </c>
      <c r="AV307" s="14" t="s">
        <v>83</v>
      </c>
      <c r="AW307" s="14" t="s">
        <v>33</v>
      </c>
      <c r="AX307" s="14" t="s">
        <v>72</v>
      </c>
      <c r="AY307" s="250" t="s">
        <v>126</v>
      </c>
    </row>
    <row r="308" s="14" customFormat="1">
      <c r="A308" s="14"/>
      <c r="B308" s="240"/>
      <c r="C308" s="241"/>
      <c r="D308" s="210" t="s">
        <v>212</v>
      </c>
      <c r="E308" s="242" t="s">
        <v>19</v>
      </c>
      <c r="F308" s="243" t="s">
        <v>854</v>
      </c>
      <c r="G308" s="241"/>
      <c r="H308" s="244">
        <v>0.59999999999999998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212</v>
      </c>
      <c r="AU308" s="250" t="s">
        <v>83</v>
      </c>
      <c r="AV308" s="14" t="s">
        <v>83</v>
      </c>
      <c r="AW308" s="14" t="s">
        <v>33</v>
      </c>
      <c r="AX308" s="14" t="s">
        <v>72</v>
      </c>
      <c r="AY308" s="250" t="s">
        <v>126</v>
      </c>
    </row>
    <row r="309" s="13" customFormat="1">
      <c r="A309" s="13"/>
      <c r="B309" s="230"/>
      <c r="C309" s="231"/>
      <c r="D309" s="210" t="s">
        <v>212</v>
      </c>
      <c r="E309" s="232" t="s">
        <v>19</v>
      </c>
      <c r="F309" s="233" t="s">
        <v>855</v>
      </c>
      <c r="G309" s="231"/>
      <c r="H309" s="232" t="s">
        <v>19</v>
      </c>
      <c r="I309" s="234"/>
      <c r="J309" s="231"/>
      <c r="K309" s="231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212</v>
      </c>
      <c r="AU309" s="239" t="s">
        <v>83</v>
      </c>
      <c r="AV309" s="13" t="s">
        <v>80</v>
      </c>
      <c r="AW309" s="13" t="s">
        <v>33</v>
      </c>
      <c r="AX309" s="13" t="s">
        <v>72</v>
      </c>
      <c r="AY309" s="239" t="s">
        <v>126</v>
      </c>
    </row>
    <row r="310" s="14" customFormat="1">
      <c r="A310" s="14"/>
      <c r="B310" s="240"/>
      <c r="C310" s="241"/>
      <c r="D310" s="210" t="s">
        <v>212</v>
      </c>
      <c r="E310" s="242" t="s">
        <v>19</v>
      </c>
      <c r="F310" s="243" t="s">
        <v>856</v>
      </c>
      <c r="G310" s="241"/>
      <c r="H310" s="244">
        <v>35.350000000000001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212</v>
      </c>
      <c r="AU310" s="250" t="s">
        <v>83</v>
      </c>
      <c r="AV310" s="14" t="s">
        <v>83</v>
      </c>
      <c r="AW310" s="14" t="s">
        <v>33</v>
      </c>
      <c r="AX310" s="14" t="s">
        <v>72</v>
      </c>
      <c r="AY310" s="250" t="s">
        <v>126</v>
      </c>
    </row>
    <row r="311" s="14" customFormat="1">
      <c r="A311" s="14"/>
      <c r="B311" s="240"/>
      <c r="C311" s="241"/>
      <c r="D311" s="210" t="s">
        <v>212</v>
      </c>
      <c r="E311" s="242" t="s">
        <v>19</v>
      </c>
      <c r="F311" s="243" t="s">
        <v>288</v>
      </c>
      <c r="G311" s="241"/>
      <c r="H311" s="244">
        <v>-1.6160000000000001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212</v>
      </c>
      <c r="AU311" s="250" t="s">
        <v>83</v>
      </c>
      <c r="AV311" s="14" t="s">
        <v>83</v>
      </c>
      <c r="AW311" s="14" t="s">
        <v>33</v>
      </c>
      <c r="AX311" s="14" t="s">
        <v>72</v>
      </c>
      <c r="AY311" s="250" t="s">
        <v>126</v>
      </c>
    </row>
    <row r="312" s="14" customFormat="1">
      <c r="A312" s="14"/>
      <c r="B312" s="240"/>
      <c r="C312" s="241"/>
      <c r="D312" s="210" t="s">
        <v>212</v>
      </c>
      <c r="E312" s="242" t="s">
        <v>19</v>
      </c>
      <c r="F312" s="243" t="s">
        <v>853</v>
      </c>
      <c r="G312" s="241"/>
      <c r="H312" s="244">
        <v>-0.54000000000000004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212</v>
      </c>
      <c r="AU312" s="250" t="s">
        <v>83</v>
      </c>
      <c r="AV312" s="14" t="s">
        <v>83</v>
      </c>
      <c r="AW312" s="14" t="s">
        <v>33</v>
      </c>
      <c r="AX312" s="14" t="s">
        <v>72</v>
      </c>
      <c r="AY312" s="250" t="s">
        <v>126</v>
      </c>
    </row>
    <row r="313" s="14" customFormat="1">
      <c r="A313" s="14"/>
      <c r="B313" s="240"/>
      <c r="C313" s="241"/>
      <c r="D313" s="210" t="s">
        <v>212</v>
      </c>
      <c r="E313" s="242" t="s">
        <v>19</v>
      </c>
      <c r="F313" s="243" t="s">
        <v>854</v>
      </c>
      <c r="G313" s="241"/>
      <c r="H313" s="244">
        <v>0.59999999999999998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212</v>
      </c>
      <c r="AU313" s="250" t="s">
        <v>83</v>
      </c>
      <c r="AV313" s="14" t="s">
        <v>83</v>
      </c>
      <c r="AW313" s="14" t="s">
        <v>33</v>
      </c>
      <c r="AX313" s="14" t="s">
        <v>72</v>
      </c>
      <c r="AY313" s="250" t="s">
        <v>126</v>
      </c>
    </row>
    <row r="314" s="14" customFormat="1">
      <c r="A314" s="14"/>
      <c r="B314" s="240"/>
      <c r="C314" s="241"/>
      <c r="D314" s="210" t="s">
        <v>212</v>
      </c>
      <c r="E314" s="242" t="s">
        <v>19</v>
      </c>
      <c r="F314" s="243" t="s">
        <v>845</v>
      </c>
      <c r="G314" s="241"/>
      <c r="H314" s="244">
        <v>-1.3500000000000001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212</v>
      </c>
      <c r="AU314" s="250" t="s">
        <v>83</v>
      </c>
      <c r="AV314" s="14" t="s">
        <v>83</v>
      </c>
      <c r="AW314" s="14" t="s">
        <v>33</v>
      </c>
      <c r="AX314" s="14" t="s">
        <v>72</v>
      </c>
      <c r="AY314" s="250" t="s">
        <v>126</v>
      </c>
    </row>
    <row r="315" s="14" customFormat="1">
      <c r="A315" s="14"/>
      <c r="B315" s="240"/>
      <c r="C315" s="241"/>
      <c r="D315" s="210" t="s">
        <v>212</v>
      </c>
      <c r="E315" s="242" t="s">
        <v>19</v>
      </c>
      <c r="F315" s="243" t="s">
        <v>846</v>
      </c>
      <c r="G315" s="241"/>
      <c r="H315" s="244">
        <v>0.97499999999999998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212</v>
      </c>
      <c r="AU315" s="250" t="s">
        <v>83</v>
      </c>
      <c r="AV315" s="14" t="s">
        <v>83</v>
      </c>
      <c r="AW315" s="14" t="s">
        <v>33</v>
      </c>
      <c r="AX315" s="14" t="s">
        <v>72</v>
      </c>
      <c r="AY315" s="250" t="s">
        <v>126</v>
      </c>
    </row>
    <row r="316" s="13" customFormat="1">
      <c r="A316" s="13"/>
      <c r="B316" s="230"/>
      <c r="C316" s="231"/>
      <c r="D316" s="210" t="s">
        <v>212</v>
      </c>
      <c r="E316" s="232" t="s">
        <v>19</v>
      </c>
      <c r="F316" s="233" t="s">
        <v>857</v>
      </c>
      <c r="G316" s="231"/>
      <c r="H316" s="232" t="s">
        <v>19</v>
      </c>
      <c r="I316" s="234"/>
      <c r="J316" s="231"/>
      <c r="K316" s="231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212</v>
      </c>
      <c r="AU316" s="239" t="s">
        <v>83</v>
      </c>
      <c r="AV316" s="13" t="s">
        <v>80</v>
      </c>
      <c r="AW316" s="13" t="s">
        <v>33</v>
      </c>
      <c r="AX316" s="13" t="s">
        <v>72</v>
      </c>
      <c r="AY316" s="239" t="s">
        <v>126</v>
      </c>
    </row>
    <row r="317" s="14" customFormat="1">
      <c r="A317" s="14"/>
      <c r="B317" s="240"/>
      <c r="C317" s="241"/>
      <c r="D317" s="210" t="s">
        <v>212</v>
      </c>
      <c r="E317" s="242" t="s">
        <v>19</v>
      </c>
      <c r="F317" s="243" t="s">
        <v>858</v>
      </c>
      <c r="G317" s="241"/>
      <c r="H317" s="244">
        <v>51.840000000000003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212</v>
      </c>
      <c r="AU317" s="250" t="s">
        <v>83</v>
      </c>
      <c r="AV317" s="14" t="s">
        <v>83</v>
      </c>
      <c r="AW317" s="14" t="s">
        <v>33</v>
      </c>
      <c r="AX317" s="14" t="s">
        <v>72</v>
      </c>
      <c r="AY317" s="250" t="s">
        <v>126</v>
      </c>
    </row>
    <row r="318" s="14" customFormat="1">
      <c r="A318" s="14"/>
      <c r="B318" s="240"/>
      <c r="C318" s="241"/>
      <c r="D318" s="210" t="s">
        <v>212</v>
      </c>
      <c r="E318" s="242" t="s">
        <v>19</v>
      </c>
      <c r="F318" s="243" t="s">
        <v>859</v>
      </c>
      <c r="G318" s="241"/>
      <c r="H318" s="244">
        <v>36.359999999999999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212</v>
      </c>
      <c r="AU318" s="250" t="s">
        <v>83</v>
      </c>
      <c r="AV318" s="14" t="s">
        <v>83</v>
      </c>
      <c r="AW318" s="14" t="s">
        <v>33</v>
      </c>
      <c r="AX318" s="14" t="s">
        <v>72</v>
      </c>
      <c r="AY318" s="250" t="s">
        <v>126</v>
      </c>
    </row>
    <row r="319" s="14" customFormat="1">
      <c r="A319" s="14"/>
      <c r="B319" s="240"/>
      <c r="C319" s="241"/>
      <c r="D319" s="210" t="s">
        <v>212</v>
      </c>
      <c r="E319" s="242" t="s">
        <v>19</v>
      </c>
      <c r="F319" s="243" t="s">
        <v>860</v>
      </c>
      <c r="G319" s="241"/>
      <c r="H319" s="244">
        <v>-5.04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212</v>
      </c>
      <c r="AU319" s="250" t="s">
        <v>83</v>
      </c>
      <c r="AV319" s="14" t="s">
        <v>83</v>
      </c>
      <c r="AW319" s="14" t="s">
        <v>33</v>
      </c>
      <c r="AX319" s="14" t="s">
        <v>72</v>
      </c>
      <c r="AY319" s="250" t="s">
        <v>126</v>
      </c>
    </row>
    <row r="320" s="14" customFormat="1">
      <c r="A320" s="14"/>
      <c r="B320" s="240"/>
      <c r="C320" s="241"/>
      <c r="D320" s="210" t="s">
        <v>212</v>
      </c>
      <c r="E320" s="242" t="s">
        <v>19</v>
      </c>
      <c r="F320" s="243" t="s">
        <v>861</v>
      </c>
      <c r="G320" s="241"/>
      <c r="H320" s="244">
        <v>2.9700000000000002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212</v>
      </c>
      <c r="AU320" s="250" t="s">
        <v>83</v>
      </c>
      <c r="AV320" s="14" t="s">
        <v>83</v>
      </c>
      <c r="AW320" s="14" t="s">
        <v>33</v>
      </c>
      <c r="AX320" s="14" t="s">
        <v>72</v>
      </c>
      <c r="AY320" s="250" t="s">
        <v>126</v>
      </c>
    </row>
    <row r="321" s="14" customFormat="1">
      <c r="A321" s="14"/>
      <c r="B321" s="240"/>
      <c r="C321" s="241"/>
      <c r="D321" s="210" t="s">
        <v>212</v>
      </c>
      <c r="E321" s="242" t="s">
        <v>19</v>
      </c>
      <c r="F321" s="243" t="s">
        <v>862</v>
      </c>
      <c r="G321" s="241"/>
      <c r="H321" s="244">
        <v>-9.8599999999999994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212</v>
      </c>
      <c r="AU321" s="250" t="s">
        <v>83</v>
      </c>
      <c r="AV321" s="14" t="s">
        <v>83</v>
      </c>
      <c r="AW321" s="14" t="s">
        <v>33</v>
      </c>
      <c r="AX321" s="14" t="s">
        <v>72</v>
      </c>
      <c r="AY321" s="250" t="s">
        <v>126</v>
      </c>
    </row>
    <row r="322" s="14" customFormat="1">
      <c r="A322" s="14"/>
      <c r="B322" s="240"/>
      <c r="C322" s="241"/>
      <c r="D322" s="210" t="s">
        <v>212</v>
      </c>
      <c r="E322" s="242" t="s">
        <v>19</v>
      </c>
      <c r="F322" s="243" t="s">
        <v>863</v>
      </c>
      <c r="G322" s="241"/>
      <c r="H322" s="244">
        <v>3.3799999999999999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212</v>
      </c>
      <c r="AU322" s="250" t="s">
        <v>83</v>
      </c>
      <c r="AV322" s="14" t="s">
        <v>83</v>
      </c>
      <c r="AW322" s="14" t="s">
        <v>33</v>
      </c>
      <c r="AX322" s="14" t="s">
        <v>72</v>
      </c>
      <c r="AY322" s="250" t="s">
        <v>126</v>
      </c>
    </row>
    <row r="323" s="14" customFormat="1">
      <c r="A323" s="14"/>
      <c r="B323" s="240"/>
      <c r="C323" s="241"/>
      <c r="D323" s="210" t="s">
        <v>212</v>
      </c>
      <c r="E323" s="242" t="s">
        <v>19</v>
      </c>
      <c r="F323" s="243" t="s">
        <v>864</v>
      </c>
      <c r="G323" s="241"/>
      <c r="H323" s="244">
        <v>11.880000000000001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212</v>
      </c>
      <c r="AU323" s="250" t="s">
        <v>83</v>
      </c>
      <c r="AV323" s="14" t="s">
        <v>83</v>
      </c>
      <c r="AW323" s="14" t="s">
        <v>33</v>
      </c>
      <c r="AX323" s="14" t="s">
        <v>72</v>
      </c>
      <c r="AY323" s="250" t="s">
        <v>126</v>
      </c>
    </row>
    <row r="324" s="14" customFormat="1">
      <c r="A324" s="14"/>
      <c r="B324" s="240"/>
      <c r="C324" s="241"/>
      <c r="D324" s="210" t="s">
        <v>212</v>
      </c>
      <c r="E324" s="242" t="s">
        <v>19</v>
      </c>
      <c r="F324" s="243" t="s">
        <v>865</v>
      </c>
      <c r="G324" s="241"/>
      <c r="H324" s="244">
        <v>11.880000000000001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212</v>
      </c>
      <c r="AU324" s="250" t="s">
        <v>83</v>
      </c>
      <c r="AV324" s="14" t="s">
        <v>83</v>
      </c>
      <c r="AW324" s="14" t="s">
        <v>33</v>
      </c>
      <c r="AX324" s="14" t="s">
        <v>72</v>
      </c>
      <c r="AY324" s="250" t="s">
        <v>126</v>
      </c>
    </row>
    <row r="325" s="14" customFormat="1">
      <c r="A325" s="14"/>
      <c r="B325" s="240"/>
      <c r="C325" s="241"/>
      <c r="D325" s="210" t="s">
        <v>212</v>
      </c>
      <c r="E325" s="242" t="s">
        <v>19</v>
      </c>
      <c r="F325" s="243" t="s">
        <v>802</v>
      </c>
      <c r="G325" s="241"/>
      <c r="H325" s="244">
        <v>-9.0749999999999993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212</v>
      </c>
      <c r="AU325" s="250" t="s">
        <v>83</v>
      </c>
      <c r="AV325" s="14" t="s">
        <v>83</v>
      </c>
      <c r="AW325" s="14" t="s">
        <v>33</v>
      </c>
      <c r="AX325" s="14" t="s">
        <v>72</v>
      </c>
      <c r="AY325" s="250" t="s">
        <v>126</v>
      </c>
    </row>
    <row r="326" s="13" customFormat="1">
      <c r="A326" s="13"/>
      <c r="B326" s="230"/>
      <c r="C326" s="231"/>
      <c r="D326" s="210" t="s">
        <v>212</v>
      </c>
      <c r="E326" s="232" t="s">
        <v>19</v>
      </c>
      <c r="F326" s="233" t="s">
        <v>866</v>
      </c>
      <c r="G326" s="231"/>
      <c r="H326" s="232" t="s">
        <v>19</v>
      </c>
      <c r="I326" s="234"/>
      <c r="J326" s="231"/>
      <c r="K326" s="231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212</v>
      </c>
      <c r="AU326" s="239" t="s">
        <v>83</v>
      </c>
      <c r="AV326" s="13" t="s">
        <v>80</v>
      </c>
      <c r="AW326" s="13" t="s">
        <v>33</v>
      </c>
      <c r="AX326" s="13" t="s">
        <v>72</v>
      </c>
      <c r="AY326" s="239" t="s">
        <v>126</v>
      </c>
    </row>
    <row r="327" s="14" customFormat="1">
      <c r="A327" s="14"/>
      <c r="B327" s="240"/>
      <c r="C327" s="241"/>
      <c r="D327" s="210" t="s">
        <v>212</v>
      </c>
      <c r="E327" s="242" t="s">
        <v>19</v>
      </c>
      <c r="F327" s="243" t="s">
        <v>867</v>
      </c>
      <c r="G327" s="241"/>
      <c r="H327" s="244">
        <v>-87.616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212</v>
      </c>
      <c r="AU327" s="250" t="s">
        <v>83</v>
      </c>
      <c r="AV327" s="14" t="s">
        <v>83</v>
      </c>
      <c r="AW327" s="14" t="s">
        <v>33</v>
      </c>
      <c r="AX327" s="14" t="s">
        <v>72</v>
      </c>
      <c r="AY327" s="250" t="s">
        <v>126</v>
      </c>
    </row>
    <row r="328" s="15" customFormat="1">
      <c r="A328" s="15"/>
      <c r="B328" s="261"/>
      <c r="C328" s="262"/>
      <c r="D328" s="210" t="s">
        <v>212</v>
      </c>
      <c r="E328" s="263" t="s">
        <v>19</v>
      </c>
      <c r="F328" s="264" t="s">
        <v>248</v>
      </c>
      <c r="G328" s="262"/>
      <c r="H328" s="265">
        <v>777.529</v>
      </c>
      <c r="I328" s="266"/>
      <c r="J328" s="262"/>
      <c r="K328" s="262"/>
      <c r="L328" s="267"/>
      <c r="M328" s="268"/>
      <c r="N328" s="269"/>
      <c r="O328" s="269"/>
      <c r="P328" s="269"/>
      <c r="Q328" s="269"/>
      <c r="R328" s="269"/>
      <c r="S328" s="269"/>
      <c r="T328" s="27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1" t="s">
        <v>212</v>
      </c>
      <c r="AU328" s="271" t="s">
        <v>83</v>
      </c>
      <c r="AV328" s="15" t="s">
        <v>125</v>
      </c>
      <c r="AW328" s="15" t="s">
        <v>33</v>
      </c>
      <c r="AX328" s="15" t="s">
        <v>80</v>
      </c>
      <c r="AY328" s="271" t="s">
        <v>126</v>
      </c>
    </row>
    <row r="329" s="2" customFormat="1" ht="16.5" customHeight="1">
      <c r="A329" s="39"/>
      <c r="B329" s="40"/>
      <c r="C329" s="197" t="s">
        <v>304</v>
      </c>
      <c r="D329" s="197" t="s">
        <v>127</v>
      </c>
      <c r="E329" s="198" t="s">
        <v>869</v>
      </c>
      <c r="F329" s="199" t="s">
        <v>870</v>
      </c>
      <c r="G329" s="200" t="s">
        <v>229</v>
      </c>
      <c r="H329" s="201">
        <v>58.409999999999997</v>
      </c>
      <c r="I329" s="202"/>
      <c r="J329" s="203">
        <f>ROUND(I329*H329,2)</f>
        <v>0</v>
      </c>
      <c r="K329" s="199" t="s">
        <v>172</v>
      </c>
      <c r="L329" s="45"/>
      <c r="M329" s="204" t="s">
        <v>19</v>
      </c>
      <c r="N329" s="205" t="s">
        <v>43</v>
      </c>
      <c r="O329" s="85"/>
      <c r="P329" s="206">
        <f>O329*H329</f>
        <v>0</v>
      </c>
      <c r="Q329" s="206">
        <v>0.00012999999999999999</v>
      </c>
      <c r="R329" s="206">
        <f>Q329*H329</f>
        <v>0.007593299999999999</v>
      </c>
      <c r="S329" s="206">
        <v>0</v>
      </c>
      <c r="T329" s="20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8" t="s">
        <v>125</v>
      </c>
      <c r="AT329" s="208" t="s">
        <v>127</v>
      </c>
      <c r="AU329" s="208" t="s">
        <v>83</v>
      </c>
      <c r="AY329" s="18" t="s">
        <v>126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18" t="s">
        <v>80</v>
      </c>
      <c r="BK329" s="209">
        <f>ROUND(I329*H329,2)</f>
        <v>0</v>
      </c>
      <c r="BL329" s="18" t="s">
        <v>125</v>
      </c>
      <c r="BM329" s="208" t="s">
        <v>871</v>
      </c>
    </row>
    <row r="330" s="2" customFormat="1">
      <c r="A330" s="39"/>
      <c r="B330" s="40"/>
      <c r="C330" s="41"/>
      <c r="D330" s="210" t="s">
        <v>132</v>
      </c>
      <c r="E330" s="41"/>
      <c r="F330" s="211" t="s">
        <v>872</v>
      </c>
      <c r="G330" s="41"/>
      <c r="H330" s="41"/>
      <c r="I330" s="212"/>
      <c r="J330" s="41"/>
      <c r="K330" s="41"/>
      <c r="L330" s="45"/>
      <c r="M330" s="213"/>
      <c r="N330" s="214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132</v>
      </c>
      <c r="AU330" s="18" t="s">
        <v>83</v>
      </c>
    </row>
    <row r="331" s="2" customFormat="1">
      <c r="A331" s="39"/>
      <c r="B331" s="40"/>
      <c r="C331" s="41"/>
      <c r="D331" s="228" t="s">
        <v>175</v>
      </c>
      <c r="E331" s="41"/>
      <c r="F331" s="229" t="s">
        <v>873</v>
      </c>
      <c r="G331" s="41"/>
      <c r="H331" s="41"/>
      <c r="I331" s="212"/>
      <c r="J331" s="41"/>
      <c r="K331" s="41"/>
      <c r="L331" s="45"/>
      <c r="M331" s="213"/>
      <c r="N331" s="214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175</v>
      </c>
      <c r="AU331" s="18" t="s">
        <v>83</v>
      </c>
    </row>
    <row r="332" s="13" customFormat="1">
      <c r="A332" s="13"/>
      <c r="B332" s="230"/>
      <c r="C332" s="231"/>
      <c r="D332" s="210" t="s">
        <v>212</v>
      </c>
      <c r="E332" s="232" t="s">
        <v>19</v>
      </c>
      <c r="F332" s="233" t="s">
        <v>760</v>
      </c>
      <c r="G332" s="231"/>
      <c r="H332" s="232" t="s">
        <v>19</v>
      </c>
      <c r="I332" s="234"/>
      <c r="J332" s="231"/>
      <c r="K332" s="231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212</v>
      </c>
      <c r="AU332" s="239" t="s">
        <v>83</v>
      </c>
      <c r="AV332" s="13" t="s">
        <v>80</v>
      </c>
      <c r="AW332" s="13" t="s">
        <v>33</v>
      </c>
      <c r="AX332" s="13" t="s">
        <v>72</v>
      </c>
      <c r="AY332" s="239" t="s">
        <v>126</v>
      </c>
    </row>
    <row r="333" s="14" customFormat="1">
      <c r="A333" s="14"/>
      <c r="B333" s="240"/>
      <c r="C333" s="241"/>
      <c r="D333" s="210" t="s">
        <v>212</v>
      </c>
      <c r="E333" s="242" t="s">
        <v>19</v>
      </c>
      <c r="F333" s="243" t="s">
        <v>769</v>
      </c>
      <c r="G333" s="241"/>
      <c r="H333" s="244">
        <v>58.409999999999997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212</v>
      </c>
      <c r="AU333" s="250" t="s">
        <v>83</v>
      </c>
      <c r="AV333" s="14" t="s">
        <v>83</v>
      </c>
      <c r="AW333" s="14" t="s">
        <v>33</v>
      </c>
      <c r="AX333" s="14" t="s">
        <v>80</v>
      </c>
      <c r="AY333" s="250" t="s">
        <v>126</v>
      </c>
    </row>
    <row r="334" s="2" customFormat="1" ht="33" customHeight="1">
      <c r="A334" s="39"/>
      <c r="B334" s="40"/>
      <c r="C334" s="197" t="s">
        <v>313</v>
      </c>
      <c r="D334" s="197" t="s">
        <v>127</v>
      </c>
      <c r="E334" s="198" t="s">
        <v>874</v>
      </c>
      <c r="F334" s="199" t="s">
        <v>875</v>
      </c>
      <c r="G334" s="200" t="s">
        <v>391</v>
      </c>
      <c r="H334" s="201">
        <v>31.600000000000001</v>
      </c>
      <c r="I334" s="202"/>
      <c r="J334" s="203">
        <f>ROUND(I334*H334,2)</f>
        <v>0</v>
      </c>
      <c r="K334" s="199" t="s">
        <v>172</v>
      </c>
      <c r="L334" s="45"/>
      <c r="M334" s="204" t="s">
        <v>19</v>
      </c>
      <c r="N334" s="205" t="s">
        <v>43</v>
      </c>
      <c r="O334" s="85"/>
      <c r="P334" s="206">
        <f>O334*H334</f>
        <v>0</v>
      </c>
      <c r="Q334" s="206">
        <v>2.0000000000000002E-05</v>
      </c>
      <c r="R334" s="206">
        <f>Q334*H334</f>
        <v>0.00063200000000000007</v>
      </c>
      <c r="S334" s="206">
        <v>0</v>
      </c>
      <c r="T334" s="20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8" t="s">
        <v>125</v>
      </c>
      <c r="AT334" s="208" t="s">
        <v>127</v>
      </c>
      <c r="AU334" s="208" t="s">
        <v>83</v>
      </c>
      <c r="AY334" s="18" t="s">
        <v>126</v>
      </c>
      <c r="BE334" s="209">
        <f>IF(N334="základní",J334,0)</f>
        <v>0</v>
      </c>
      <c r="BF334" s="209">
        <f>IF(N334="snížená",J334,0)</f>
        <v>0</v>
      </c>
      <c r="BG334" s="209">
        <f>IF(N334="zákl. přenesená",J334,0)</f>
        <v>0</v>
      </c>
      <c r="BH334" s="209">
        <f>IF(N334="sníž. přenesená",J334,0)</f>
        <v>0</v>
      </c>
      <c r="BI334" s="209">
        <f>IF(N334="nulová",J334,0)</f>
        <v>0</v>
      </c>
      <c r="BJ334" s="18" t="s">
        <v>80</v>
      </c>
      <c r="BK334" s="209">
        <f>ROUND(I334*H334,2)</f>
        <v>0</v>
      </c>
      <c r="BL334" s="18" t="s">
        <v>125</v>
      </c>
      <c r="BM334" s="208" t="s">
        <v>876</v>
      </c>
    </row>
    <row r="335" s="2" customFormat="1">
      <c r="A335" s="39"/>
      <c r="B335" s="40"/>
      <c r="C335" s="41"/>
      <c r="D335" s="210" t="s">
        <v>132</v>
      </c>
      <c r="E335" s="41"/>
      <c r="F335" s="211" t="s">
        <v>877</v>
      </c>
      <c r="G335" s="41"/>
      <c r="H335" s="41"/>
      <c r="I335" s="212"/>
      <c r="J335" s="41"/>
      <c r="K335" s="41"/>
      <c r="L335" s="45"/>
      <c r="M335" s="213"/>
      <c r="N335" s="214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132</v>
      </c>
      <c r="AU335" s="18" t="s">
        <v>83</v>
      </c>
    </row>
    <row r="336" s="2" customFormat="1">
      <c r="A336" s="39"/>
      <c r="B336" s="40"/>
      <c r="C336" s="41"/>
      <c r="D336" s="228" t="s">
        <v>175</v>
      </c>
      <c r="E336" s="41"/>
      <c r="F336" s="229" t="s">
        <v>878</v>
      </c>
      <c r="G336" s="41"/>
      <c r="H336" s="41"/>
      <c r="I336" s="212"/>
      <c r="J336" s="41"/>
      <c r="K336" s="41"/>
      <c r="L336" s="45"/>
      <c r="M336" s="213"/>
      <c r="N336" s="214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175</v>
      </c>
      <c r="AU336" s="18" t="s">
        <v>83</v>
      </c>
    </row>
    <row r="337" s="13" customFormat="1">
      <c r="A337" s="13"/>
      <c r="B337" s="230"/>
      <c r="C337" s="231"/>
      <c r="D337" s="210" t="s">
        <v>212</v>
      </c>
      <c r="E337" s="232" t="s">
        <v>19</v>
      </c>
      <c r="F337" s="233" t="s">
        <v>760</v>
      </c>
      <c r="G337" s="231"/>
      <c r="H337" s="232" t="s">
        <v>19</v>
      </c>
      <c r="I337" s="234"/>
      <c r="J337" s="231"/>
      <c r="K337" s="231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212</v>
      </c>
      <c r="AU337" s="239" t="s">
        <v>83</v>
      </c>
      <c r="AV337" s="13" t="s">
        <v>80</v>
      </c>
      <c r="AW337" s="13" t="s">
        <v>33</v>
      </c>
      <c r="AX337" s="13" t="s">
        <v>72</v>
      </c>
      <c r="AY337" s="239" t="s">
        <v>126</v>
      </c>
    </row>
    <row r="338" s="14" customFormat="1">
      <c r="A338" s="14"/>
      <c r="B338" s="240"/>
      <c r="C338" s="241"/>
      <c r="D338" s="210" t="s">
        <v>212</v>
      </c>
      <c r="E338" s="242" t="s">
        <v>19</v>
      </c>
      <c r="F338" s="243" t="s">
        <v>879</v>
      </c>
      <c r="G338" s="241"/>
      <c r="H338" s="244">
        <v>31.600000000000001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212</v>
      </c>
      <c r="AU338" s="250" t="s">
        <v>83</v>
      </c>
      <c r="AV338" s="14" t="s">
        <v>83</v>
      </c>
      <c r="AW338" s="14" t="s">
        <v>33</v>
      </c>
      <c r="AX338" s="14" t="s">
        <v>80</v>
      </c>
      <c r="AY338" s="250" t="s">
        <v>126</v>
      </c>
    </row>
    <row r="339" s="2" customFormat="1" ht="24.15" customHeight="1">
      <c r="A339" s="39"/>
      <c r="B339" s="40"/>
      <c r="C339" s="197" t="s">
        <v>319</v>
      </c>
      <c r="D339" s="197" t="s">
        <v>127</v>
      </c>
      <c r="E339" s="198" t="s">
        <v>314</v>
      </c>
      <c r="F339" s="199" t="s">
        <v>315</v>
      </c>
      <c r="G339" s="200" t="s">
        <v>208</v>
      </c>
      <c r="H339" s="201">
        <v>5</v>
      </c>
      <c r="I339" s="202"/>
      <c r="J339" s="203">
        <f>ROUND(I339*H339,2)</f>
        <v>0</v>
      </c>
      <c r="K339" s="199" t="s">
        <v>172</v>
      </c>
      <c r="L339" s="45"/>
      <c r="M339" s="204" t="s">
        <v>19</v>
      </c>
      <c r="N339" s="205" t="s">
        <v>43</v>
      </c>
      <c r="O339" s="85"/>
      <c r="P339" s="206">
        <f>O339*H339</f>
        <v>0</v>
      </c>
      <c r="Q339" s="206">
        <v>0.44169999999999998</v>
      </c>
      <c r="R339" s="206">
        <f>Q339*H339</f>
        <v>2.2084999999999999</v>
      </c>
      <c r="S339" s="206">
        <v>0</v>
      </c>
      <c r="T339" s="20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08" t="s">
        <v>125</v>
      </c>
      <c r="AT339" s="208" t="s">
        <v>127</v>
      </c>
      <c r="AU339" s="208" t="s">
        <v>83</v>
      </c>
      <c r="AY339" s="18" t="s">
        <v>126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8" t="s">
        <v>80</v>
      </c>
      <c r="BK339" s="209">
        <f>ROUND(I339*H339,2)</f>
        <v>0</v>
      </c>
      <c r="BL339" s="18" t="s">
        <v>125</v>
      </c>
      <c r="BM339" s="208" t="s">
        <v>880</v>
      </c>
    </row>
    <row r="340" s="2" customFormat="1">
      <c r="A340" s="39"/>
      <c r="B340" s="40"/>
      <c r="C340" s="41"/>
      <c r="D340" s="210" t="s">
        <v>132</v>
      </c>
      <c r="E340" s="41"/>
      <c r="F340" s="211" t="s">
        <v>317</v>
      </c>
      <c r="G340" s="41"/>
      <c r="H340" s="41"/>
      <c r="I340" s="212"/>
      <c r="J340" s="41"/>
      <c r="K340" s="41"/>
      <c r="L340" s="45"/>
      <c r="M340" s="213"/>
      <c r="N340" s="214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132</v>
      </c>
      <c r="AU340" s="18" t="s">
        <v>83</v>
      </c>
    </row>
    <row r="341" s="2" customFormat="1">
      <c r="A341" s="39"/>
      <c r="B341" s="40"/>
      <c r="C341" s="41"/>
      <c r="D341" s="228" t="s">
        <v>175</v>
      </c>
      <c r="E341" s="41"/>
      <c r="F341" s="229" t="s">
        <v>318</v>
      </c>
      <c r="G341" s="41"/>
      <c r="H341" s="41"/>
      <c r="I341" s="212"/>
      <c r="J341" s="41"/>
      <c r="K341" s="41"/>
      <c r="L341" s="45"/>
      <c r="M341" s="213"/>
      <c r="N341" s="214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175</v>
      </c>
      <c r="AU341" s="18" t="s">
        <v>83</v>
      </c>
    </row>
    <row r="342" s="13" customFormat="1">
      <c r="A342" s="13"/>
      <c r="B342" s="230"/>
      <c r="C342" s="231"/>
      <c r="D342" s="210" t="s">
        <v>212</v>
      </c>
      <c r="E342" s="232" t="s">
        <v>19</v>
      </c>
      <c r="F342" s="233" t="s">
        <v>881</v>
      </c>
      <c r="G342" s="231"/>
      <c r="H342" s="232" t="s">
        <v>19</v>
      </c>
      <c r="I342" s="234"/>
      <c r="J342" s="231"/>
      <c r="K342" s="231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212</v>
      </c>
      <c r="AU342" s="239" t="s">
        <v>83</v>
      </c>
      <c r="AV342" s="13" t="s">
        <v>80</v>
      </c>
      <c r="AW342" s="13" t="s">
        <v>33</v>
      </c>
      <c r="AX342" s="13" t="s">
        <v>72</v>
      </c>
      <c r="AY342" s="239" t="s">
        <v>126</v>
      </c>
    </row>
    <row r="343" s="14" customFormat="1">
      <c r="A343" s="14"/>
      <c r="B343" s="240"/>
      <c r="C343" s="241"/>
      <c r="D343" s="210" t="s">
        <v>212</v>
      </c>
      <c r="E343" s="242" t="s">
        <v>19</v>
      </c>
      <c r="F343" s="243" t="s">
        <v>146</v>
      </c>
      <c r="G343" s="241"/>
      <c r="H343" s="244">
        <v>5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212</v>
      </c>
      <c r="AU343" s="250" t="s">
        <v>83</v>
      </c>
      <c r="AV343" s="14" t="s">
        <v>83</v>
      </c>
      <c r="AW343" s="14" t="s">
        <v>33</v>
      </c>
      <c r="AX343" s="14" t="s">
        <v>80</v>
      </c>
      <c r="AY343" s="250" t="s">
        <v>126</v>
      </c>
    </row>
    <row r="344" s="2" customFormat="1" ht="37.8" customHeight="1">
      <c r="A344" s="39"/>
      <c r="B344" s="40"/>
      <c r="C344" s="251" t="s">
        <v>324</v>
      </c>
      <c r="D344" s="251" t="s">
        <v>222</v>
      </c>
      <c r="E344" s="252" t="s">
        <v>882</v>
      </c>
      <c r="F344" s="253" t="s">
        <v>883</v>
      </c>
      <c r="G344" s="254" t="s">
        <v>208</v>
      </c>
      <c r="H344" s="255">
        <v>3</v>
      </c>
      <c r="I344" s="256"/>
      <c r="J344" s="257">
        <f>ROUND(I344*H344,2)</f>
        <v>0</v>
      </c>
      <c r="K344" s="253" t="s">
        <v>172</v>
      </c>
      <c r="L344" s="258"/>
      <c r="M344" s="259" t="s">
        <v>19</v>
      </c>
      <c r="N344" s="260" t="s">
        <v>43</v>
      </c>
      <c r="O344" s="85"/>
      <c r="P344" s="206">
        <f>O344*H344</f>
        <v>0</v>
      </c>
      <c r="Q344" s="206">
        <v>0.012489999999999999</v>
      </c>
      <c r="R344" s="206">
        <f>Q344*H344</f>
        <v>0.037469999999999996</v>
      </c>
      <c r="S344" s="206">
        <v>0</v>
      </c>
      <c r="T344" s="20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8" t="s">
        <v>159</v>
      </c>
      <c r="AT344" s="208" t="s">
        <v>222</v>
      </c>
      <c r="AU344" s="208" t="s">
        <v>83</v>
      </c>
      <c r="AY344" s="18" t="s">
        <v>126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18" t="s">
        <v>80</v>
      </c>
      <c r="BK344" s="209">
        <f>ROUND(I344*H344,2)</f>
        <v>0</v>
      </c>
      <c r="BL344" s="18" t="s">
        <v>125</v>
      </c>
      <c r="BM344" s="208" t="s">
        <v>884</v>
      </c>
    </row>
    <row r="345" s="2" customFormat="1">
      <c r="A345" s="39"/>
      <c r="B345" s="40"/>
      <c r="C345" s="41"/>
      <c r="D345" s="210" t="s">
        <v>132</v>
      </c>
      <c r="E345" s="41"/>
      <c r="F345" s="211" t="s">
        <v>883</v>
      </c>
      <c r="G345" s="41"/>
      <c r="H345" s="41"/>
      <c r="I345" s="212"/>
      <c r="J345" s="41"/>
      <c r="K345" s="41"/>
      <c r="L345" s="45"/>
      <c r="M345" s="213"/>
      <c r="N345" s="214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132</v>
      </c>
      <c r="AU345" s="18" t="s">
        <v>83</v>
      </c>
    </row>
    <row r="346" s="2" customFormat="1" ht="37.8" customHeight="1">
      <c r="A346" s="39"/>
      <c r="B346" s="40"/>
      <c r="C346" s="251" t="s">
        <v>338</v>
      </c>
      <c r="D346" s="251" t="s">
        <v>222</v>
      </c>
      <c r="E346" s="252" t="s">
        <v>320</v>
      </c>
      <c r="F346" s="253" t="s">
        <v>321</v>
      </c>
      <c r="G346" s="254" t="s">
        <v>208</v>
      </c>
      <c r="H346" s="255">
        <v>1</v>
      </c>
      <c r="I346" s="256"/>
      <c r="J346" s="257">
        <f>ROUND(I346*H346,2)</f>
        <v>0</v>
      </c>
      <c r="K346" s="253" t="s">
        <v>172</v>
      </c>
      <c r="L346" s="258"/>
      <c r="M346" s="259" t="s">
        <v>19</v>
      </c>
      <c r="N346" s="260" t="s">
        <v>43</v>
      </c>
      <c r="O346" s="85"/>
      <c r="P346" s="206">
        <f>O346*H346</f>
        <v>0</v>
      </c>
      <c r="Q346" s="206">
        <v>0.01521</v>
      </c>
      <c r="R346" s="206">
        <f>Q346*H346</f>
        <v>0.01521</v>
      </c>
      <c r="S346" s="206">
        <v>0</v>
      </c>
      <c r="T346" s="20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08" t="s">
        <v>159</v>
      </c>
      <c r="AT346" s="208" t="s">
        <v>222</v>
      </c>
      <c r="AU346" s="208" t="s">
        <v>83</v>
      </c>
      <c r="AY346" s="18" t="s">
        <v>126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8" t="s">
        <v>80</v>
      </c>
      <c r="BK346" s="209">
        <f>ROUND(I346*H346,2)</f>
        <v>0</v>
      </c>
      <c r="BL346" s="18" t="s">
        <v>125</v>
      </c>
      <c r="BM346" s="208" t="s">
        <v>885</v>
      </c>
    </row>
    <row r="347" s="2" customFormat="1">
      <c r="A347" s="39"/>
      <c r="B347" s="40"/>
      <c r="C347" s="41"/>
      <c r="D347" s="210" t="s">
        <v>132</v>
      </c>
      <c r="E347" s="41"/>
      <c r="F347" s="211" t="s">
        <v>321</v>
      </c>
      <c r="G347" s="41"/>
      <c r="H347" s="41"/>
      <c r="I347" s="212"/>
      <c r="J347" s="41"/>
      <c r="K347" s="41"/>
      <c r="L347" s="45"/>
      <c r="M347" s="213"/>
      <c r="N347" s="214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132</v>
      </c>
      <c r="AU347" s="18" t="s">
        <v>83</v>
      </c>
    </row>
    <row r="348" s="2" customFormat="1" ht="37.8" customHeight="1">
      <c r="A348" s="39"/>
      <c r="B348" s="40"/>
      <c r="C348" s="251" t="s">
        <v>8</v>
      </c>
      <c r="D348" s="251" t="s">
        <v>222</v>
      </c>
      <c r="E348" s="252" t="s">
        <v>886</v>
      </c>
      <c r="F348" s="253" t="s">
        <v>887</v>
      </c>
      <c r="G348" s="254" t="s">
        <v>208</v>
      </c>
      <c r="H348" s="255">
        <v>1</v>
      </c>
      <c r="I348" s="256"/>
      <c r="J348" s="257">
        <f>ROUND(I348*H348,2)</f>
        <v>0</v>
      </c>
      <c r="K348" s="253" t="s">
        <v>172</v>
      </c>
      <c r="L348" s="258"/>
      <c r="M348" s="259" t="s">
        <v>19</v>
      </c>
      <c r="N348" s="260" t="s">
        <v>43</v>
      </c>
      <c r="O348" s="85"/>
      <c r="P348" s="206">
        <f>O348*H348</f>
        <v>0</v>
      </c>
      <c r="Q348" s="206">
        <v>0.017930000000000001</v>
      </c>
      <c r="R348" s="206">
        <f>Q348*H348</f>
        <v>0.017930000000000001</v>
      </c>
      <c r="S348" s="206">
        <v>0</v>
      </c>
      <c r="T348" s="20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08" t="s">
        <v>159</v>
      </c>
      <c r="AT348" s="208" t="s">
        <v>222</v>
      </c>
      <c r="AU348" s="208" t="s">
        <v>83</v>
      </c>
      <c r="AY348" s="18" t="s">
        <v>126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18" t="s">
        <v>80</v>
      </c>
      <c r="BK348" s="209">
        <f>ROUND(I348*H348,2)</f>
        <v>0</v>
      </c>
      <c r="BL348" s="18" t="s">
        <v>125</v>
      </c>
      <c r="BM348" s="208" t="s">
        <v>888</v>
      </c>
    </row>
    <row r="349" s="2" customFormat="1">
      <c r="A349" s="39"/>
      <c r="B349" s="40"/>
      <c r="C349" s="41"/>
      <c r="D349" s="210" t="s">
        <v>132</v>
      </c>
      <c r="E349" s="41"/>
      <c r="F349" s="211" t="s">
        <v>887</v>
      </c>
      <c r="G349" s="41"/>
      <c r="H349" s="41"/>
      <c r="I349" s="212"/>
      <c r="J349" s="41"/>
      <c r="K349" s="41"/>
      <c r="L349" s="45"/>
      <c r="M349" s="213"/>
      <c r="N349" s="214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132</v>
      </c>
      <c r="AU349" s="18" t="s">
        <v>83</v>
      </c>
    </row>
    <row r="350" s="11" customFormat="1" ht="22.8" customHeight="1">
      <c r="A350" s="11"/>
      <c r="B350" s="183"/>
      <c r="C350" s="184"/>
      <c r="D350" s="185" t="s">
        <v>71</v>
      </c>
      <c r="E350" s="226" t="s">
        <v>263</v>
      </c>
      <c r="F350" s="226" t="s">
        <v>323</v>
      </c>
      <c r="G350" s="184"/>
      <c r="H350" s="184"/>
      <c r="I350" s="187"/>
      <c r="J350" s="227">
        <f>BK350</f>
        <v>0</v>
      </c>
      <c r="K350" s="184"/>
      <c r="L350" s="189"/>
      <c r="M350" s="190"/>
      <c r="N350" s="191"/>
      <c r="O350" s="191"/>
      <c r="P350" s="192">
        <f>SUM(P351:P445)</f>
        <v>0</v>
      </c>
      <c r="Q350" s="191"/>
      <c r="R350" s="192">
        <f>SUM(R351:R445)</f>
        <v>0.050551199999999998</v>
      </c>
      <c r="S350" s="191"/>
      <c r="T350" s="193">
        <f>SUM(T351:T445)</f>
        <v>25.870078000000003</v>
      </c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R350" s="194" t="s">
        <v>80</v>
      </c>
      <c r="AT350" s="195" t="s">
        <v>71</v>
      </c>
      <c r="AU350" s="195" t="s">
        <v>80</v>
      </c>
      <c r="AY350" s="194" t="s">
        <v>126</v>
      </c>
      <c r="BK350" s="196">
        <f>SUM(BK351:BK445)</f>
        <v>0</v>
      </c>
    </row>
    <row r="351" s="2" customFormat="1" ht="33" customHeight="1">
      <c r="A351" s="39"/>
      <c r="B351" s="40"/>
      <c r="C351" s="197" t="s">
        <v>372</v>
      </c>
      <c r="D351" s="197" t="s">
        <v>127</v>
      </c>
      <c r="E351" s="198" t="s">
        <v>325</v>
      </c>
      <c r="F351" s="199" t="s">
        <v>326</v>
      </c>
      <c r="G351" s="200" t="s">
        <v>229</v>
      </c>
      <c r="H351" s="201">
        <v>297.36000000000001</v>
      </c>
      <c r="I351" s="202"/>
      <c r="J351" s="203">
        <f>ROUND(I351*H351,2)</f>
        <v>0</v>
      </c>
      <c r="K351" s="199" t="s">
        <v>172</v>
      </c>
      <c r="L351" s="45"/>
      <c r="M351" s="204" t="s">
        <v>19</v>
      </c>
      <c r="N351" s="205" t="s">
        <v>43</v>
      </c>
      <c r="O351" s="85"/>
      <c r="P351" s="206">
        <f>O351*H351</f>
        <v>0</v>
      </c>
      <c r="Q351" s="206">
        <v>0.00012999999999999999</v>
      </c>
      <c r="R351" s="206">
        <f>Q351*H351</f>
        <v>0.038656799999999998</v>
      </c>
      <c r="S351" s="206">
        <v>0</v>
      </c>
      <c r="T351" s="20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08" t="s">
        <v>125</v>
      </c>
      <c r="AT351" s="208" t="s">
        <v>127</v>
      </c>
      <c r="AU351" s="208" t="s">
        <v>83</v>
      </c>
      <c r="AY351" s="18" t="s">
        <v>126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8" t="s">
        <v>80</v>
      </c>
      <c r="BK351" s="209">
        <f>ROUND(I351*H351,2)</f>
        <v>0</v>
      </c>
      <c r="BL351" s="18" t="s">
        <v>125</v>
      </c>
      <c r="BM351" s="208" t="s">
        <v>889</v>
      </c>
    </row>
    <row r="352" s="2" customFormat="1">
      <c r="A352" s="39"/>
      <c r="B352" s="40"/>
      <c r="C352" s="41"/>
      <c r="D352" s="210" t="s">
        <v>132</v>
      </c>
      <c r="E352" s="41"/>
      <c r="F352" s="211" t="s">
        <v>328</v>
      </c>
      <c r="G352" s="41"/>
      <c r="H352" s="41"/>
      <c r="I352" s="212"/>
      <c r="J352" s="41"/>
      <c r="K352" s="41"/>
      <c r="L352" s="45"/>
      <c r="M352" s="213"/>
      <c r="N352" s="214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132</v>
      </c>
      <c r="AU352" s="18" t="s">
        <v>83</v>
      </c>
    </row>
    <row r="353" s="2" customFormat="1">
      <c r="A353" s="39"/>
      <c r="B353" s="40"/>
      <c r="C353" s="41"/>
      <c r="D353" s="228" t="s">
        <v>175</v>
      </c>
      <c r="E353" s="41"/>
      <c r="F353" s="229" t="s">
        <v>329</v>
      </c>
      <c r="G353" s="41"/>
      <c r="H353" s="41"/>
      <c r="I353" s="212"/>
      <c r="J353" s="41"/>
      <c r="K353" s="41"/>
      <c r="L353" s="45"/>
      <c r="M353" s="213"/>
      <c r="N353" s="214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175</v>
      </c>
      <c r="AU353" s="18" t="s">
        <v>83</v>
      </c>
    </row>
    <row r="354" s="14" customFormat="1">
      <c r="A354" s="14"/>
      <c r="B354" s="240"/>
      <c r="C354" s="241"/>
      <c r="D354" s="210" t="s">
        <v>212</v>
      </c>
      <c r="E354" s="242" t="s">
        <v>19</v>
      </c>
      <c r="F354" s="243" t="s">
        <v>890</v>
      </c>
      <c r="G354" s="241"/>
      <c r="H354" s="244">
        <v>35.390000000000001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212</v>
      </c>
      <c r="AU354" s="250" t="s">
        <v>83</v>
      </c>
      <c r="AV354" s="14" t="s">
        <v>83</v>
      </c>
      <c r="AW354" s="14" t="s">
        <v>33</v>
      </c>
      <c r="AX354" s="14" t="s">
        <v>72</v>
      </c>
      <c r="AY354" s="250" t="s">
        <v>126</v>
      </c>
    </row>
    <row r="355" s="14" customFormat="1">
      <c r="A355" s="14"/>
      <c r="B355" s="240"/>
      <c r="C355" s="241"/>
      <c r="D355" s="210" t="s">
        <v>212</v>
      </c>
      <c r="E355" s="242" t="s">
        <v>19</v>
      </c>
      <c r="F355" s="243" t="s">
        <v>891</v>
      </c>
      <c r="G355" s="241"/>
      <c r="H355" s="244">
        <v>5.9000000000000004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212</v>
      </c>
      <c r="AU355" s="250" t="s">
        <v>83</v>
      </c>
      <c r="AV355" s="14" t="s">
        <v>83</v>
      </c>
      <c r="AW355" s="14" t="s">
        <v>33</v>
      </c>
      <c r="AX355" s="14" t="s">
        <v>72</v>
      </c>
      <c r="AY355" s="250" t="s">
        <v>126</v>
      </c>
    </row>
    <row r="356" s="14" customFormat="1">
      <c r="A356" s="14"/>
      <c r="B356" s="240"/>
      <c r="C356" s="241"/>
      <c r="D356" s="210" t="s">
        <v>212</v>
      </c>
      <c r="E356" s="242" t="s">
        <v>19</v>
      </c>
      <c r="F356" s="243" t="s">
        <v>892</v>
      </c>
      <c r="G356" s="241"/>
      <c r="H356" s="244">
        <v>21.420000000000002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212</v>
      </c>
      <c r="AU356" s="250" t="s">
        <v>83</v>
      </c>
      <c r="AV356" s="14" t="s">
        <v>83</v>
      </c>
      <c r="AW356" s="14" t="s">
        <v>33</v>
      </c>
      <c r="AX356" s="14" t="s">
        <v>72</v>
      </c>
      <c r="AY356" s="250" t="s">
        <v>126</v>
      </c>
    </row>
    <row r="357" s="14" customFormat="1">
      <c r="A357" s="14"/>
      <c r="B357" s="240"/>
      <c r="C357" s="241"/>
      <c r="D357" s="210" t="s">
        <v>212</v>
      </c>
      <c r="E357" s="242" t="s">
        <v>19</v>
      </c>
      <c r="F357" s="243" t="s">
        <v>893</v>
      </c>
      <c r="G357" s="241"/>
      <c r="H357" s="244">
        <v>58.350000000000001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0" t="s">
        <v>212</v>
      </c>
      <c r="AU357" s="250" t="s">
        <v>83</v>
      </c>
      <c r="AV357" s="14" t="s">
        <v>83</v>
      </c>
      <c r="AW357" s="14" t="s">
        <v>33</v>
      </c>
      <c r="AX357" s="14" t="s">
        <v>72</v>
      </c>
      <c r="AY357" s="250" t="s">
        <v>126</v>
      </c>
    </row>
    <row r="358" s="14" customFormat="1">
      <c r="A358" s="14"/>
      <c r="B358" s="240"/>
      <c r="C358" s="241"/>
      <c r="D358" s="210" t="s">
        <v>212</v>
      </c>
      <c r="E358" s="242" t="s">
        <v>19</v>
      </c>
      <c r="F358" s="243" t="s">
        <v>894</v>
      </c>
      <c r="G358" s="241"/>
      <c r="H358" s="244">
        <v>13.800000000000001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212</v>
      </c>
      <c r="AU358" s="250" t="s">
        <v>83</v>
      </c>
      <c r="AV358" s="14" t="s">
        <v>83</v>
      </c>
      <c r="AW358" s="14" t="s">
        <v>33</v>
      </c>
      <c r="AX358" s="14" t="s">
        <v>72</v>
      </c>
      <c r="AY358" s="250" t="s">
        <v>126</v>
      </c>
    </row>
    <row r="359" s="14" customFormat="1">
      <c r="A359" s="14"/>
      <c r="B359" s="240"/>
      <c r="C359" s="241"/>
      <c r="D359" s="210" t="s">
        <v>212</v>
      </c>
      <c r="E359" s="242" t="s">
        <v>19</v>
      </c>
      <c r="F359" s="243" t="s">
        <v>895</v>
      </c>
      <c r="G359" s="241"/>
      <c r="H359" s="244">
        <v>58.649999999999999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212</v>
      </c>
      <c r="AU359" s="250" t="s">
        <v>83</v>
      </c>
      <c r="AV359" s="14" t="s">
        <v>83</v>
      </c>
      <c r="AW359" s="14" t="s">
        <v>33</v>
      </c>
      <c r="AX359" s="14" t="s">
        <v>72</v>
      </c>
      <c r="AY359" s="250" t="s">
        <v>126</v>
      </c>
    </row>
    <row r="360" s="14" customFormat="1">
      <c r="A360" s="14"/>
      <c r="B360" s="240"/>
      <c r="C360" s="241"/>
      <c r="D360" s="210" t="s">
        <v>212</v>
      </c>
      <c r="E360" s="242" t="s">
        <v>19</v>
      </c>
      <c r="F360" s="243" t="s">
        <v>896</v>
      </c>
      <c r="G360" s="241"/>
      <c r="H360" s="244">
        <v>58.259999999999998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212</v>
      </c>
      <c r="AU360" s="250" t="s">
        <v>83</v>
      </c>
      <c r="AV360" s="14" t="s">
        <v>83</v>
      </c>
      <c r="AW360" s="14" t="s">
        <v>33</v>
      </c>
      <c r="AX360" s="14" t="s">
        <v>72</v>
      </c>
      <c r="AY360" s="250" t="s">
        <v>126</v>
      </c>
    </row>
    <row r="361" s="14" customFormat="1">
      <c r="A361" s="14"/>
      <c r="B361" s="240"/>
      <c r="C361" s="241"/>
      <c r="D361" s="210" t="s">
        <v>212</v>
      </c>
      <c r="E361" s="242" t="s">
        <v>19</v>
      </c>
      <c r="F361" s="243" t="s">
        <v>897</v>
      </c>
      <c r="G361" s="241"/>
      <c r="H361" s="244">
        <v>13.109999999999999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212</v>
      </c>
      <c r="AU361" s="250" t="s">
        <v>83</v>
      </c>
      <c r="AV361" s="14" t="s">
        <v>83</v>
      </c>
      <c r="AW361" s="14" t="s">
        <v>33</v>
      </c>
      <c r="AX361" s="14" t="s">
        <v>72</v>
      </c>
      <c r="AY361" s="250" t="s">
        <v>126</v>
      </c>
    </row>
    <row r="362" s="14" customFormat="1">
      <c r="A362" s="14"/>
      <c r="B362" s="240"/>
      <c r="C362" s="241"/>
      <c r="D362" s="210" t="s">
        <v>212</v>
      </c>
      <c r="E362" s="242" t="s">
        <v>19</v>
      </c>
      <c r="F362" s="243" t="s">
        <v>898</v>
      </c>
      <c r="G362" s="241"/>
      <c r="H362" s="244">
        <v>5.3300000000000001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212</v>
      </c>
      <c r="AU362" s="250" t="s">
        <v>83</v>
      </c>
      <c r="AV362" s="14" t="s">
        <v>83</v>
      </c>
      <c r="AW362" s="14" t="s">
        <v>33</v>
      </c>
      <c r="AX362" s="14" t="s">
        <v>72</v>
      </c>
      <c r="AY362" s="250" t="s">
        <v>126</v>
      </c>
    </row>
    <row r="363" s="14" customFormat="1">
      <c r="A363" s="14"/>
      <c r="B363" s="240"/>
      <c r="C363" s="241"/>
      <c r="D363" s="210" t="s">
        <v>212</v>
      </c>
      <c r="E363" s="242" t="s">
        <v>19</v>
      </c>
      <c r="F363" s="243" t="s">
        <v>899</v>
      </c>
      <c r="G363" s="241"/>
      <c r="H363" s="244">
        <v>2.8799999999999999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212</v>
      </c>
      <c r="AU363" s="250" t="s">
        <v>83</v>
      </c>
      <c r="AV363" s="14" t="s">
        <v>83</v>
      </c>
      <c r="AW363" s="14" t="s">
        <v>33</v>
      </c>
      <c r="AX363" s="14" t="s">
        <v>72</v>
      </c>
      <c r="AY363" s="250" t="s">
        <v>126</v>
      </c>
    </row>
    <row r="364" s="14" customFormat="1">
      <c r="A364" s="14"/>
      <c r="B364" s="240"/>
      <c r="C364" s="241"/>
      <c r="D364" s="210" t="s">
        <v>212</v>
      </c>
      <c r="E364" s="242" t="s">
        <v>19</v>
      </c>
      <c r="F364" s="243" t="s">
        <v>900</v>
      </c>
      <c r="G364" s="241"/>
      <c r="H364" s="244">
        <v>5.1200000000000001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212</v>
      </c>
      <c r="AU364" s="250" t="s">
        <v>83</v>
      </c>
      <c r="AV364" s="14" t="s">
        <v>83</v>
      </c>
      <c r="AW364" s="14" t="s">
        <v>33</v>
      </c>
      <c r="AX364" s="14" t="s">
        <v>72</v>
      </c>
      <c r="AY364" s="250" t="s">
        <v>126</v>
      </c>
    </row>
    <row r="365" s="14" customFormat="1">
      <c r="A365" s="14"/>
      <c r="B365" s="240"/>
      <c r="C365" s="241"/>
      <c r="D365" s="210" t="s">
        <v>212</v>
      </c>
      <c r="E365" s="242" t="s">
        <v>19</v>
      </c>
      <c r="F365" s="243" t="s">
        <v>901</v>
      </c>
      <c r="G365" s="241"/>
      <c r="H365" s="244">
        <v>19.149999999999999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212</v>
      </c>
      <c r="AU365" s="250" t="s">
        <v>83</v>
      </c>
      <c r="AV365" s="14" t="s">
        <v>83</v>
      </c>
      <c r="AW365" s="14" t="s">
        <v>33</v>
      </c>
      <c r="AX365" s="14" t="s">
        <v>72</v>
      </c>
      <c r="AY365" s="250" t="s">
        <v>126</v>
      </c>
    </row>
    <row r="366" s="15" customFormat="1">
      <c r="A366" s="15"/>
      <c r="B366" s="261"/>
      <c r="C366" s="262"/>
      <c r="D366" s="210" t="s">
        <v>212</v>
      </c>
      <c r="E366" s="263" t="s">
        <v>19</v>
      </c>
      <c r="F366" s="264" t="s">
        <v>248</v>
      </c>
      <c r="G366" s="262"/>
      <c r="H366" s="265">
        <v>297.36000000000001</v>
      </c>
      <c r="I366" s="266"/>
      <c r="J366" s="262"/>
      <c r="K366" s="262"/>
      <c r="L366" s="267"/>
      <c r="M366" s="268"/>
      <c r="N366" s="269"/>
      <c r="O366" s="269"/>
      <c r="P366" s="269"/>
      <c r="Q366" s="269"/>
      <c r="R366" s="269"/>
      <c r="S366" s="269"/>
      <c r="T366" s="27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1" t="s">
        <v>212</v>
      </c>
      <c r="AU366" s="271" t="s">
        <v>83</v>
      </c>
      <c r="AV366" s="15" t="s">
        <v>125</v>
      </c>
      <c r="AW366" s="15" t="s">
        <v>33</v>
      </c>
      <c r="AX366" s="15" t="s">
        <v>80</v>
      </c>
      <c r="AY366" s="271" t="s">
        <v>126</v>
      </c>
    </row>
    <row r="367" s="2" customFormat="1" ht="24.15" customHeight="1">
      <c r="A367" s="39"/>
      <c r="B367" s="40"/>
      <c r="C367" s="197" t="s">
        <v>379</v>
      </c>
      <c r="D367" s="197" t="s">
        <v>127</v>
      </c>
      <c r="E367" s="198" t="s">
        <v>339</v>
      </c>
      <c r="F367" s="199" t="s">
        <v>340</v>
      </c>
      <c r="G367" s="200" t="s">
        <v>229</v>
      </c>
      <c r="H367" s="201">
        <v>297.36000000000001</v>
      </c>
      <c r="I367" s="202"/>
      <c r="J367" s="203">
        <f>ROUND(I367*H367,2)</f>
        <v>0</v>
      </c>
      <c r="K367" s="199" t="s">
        <v>172</v>
      </c>
      <c r="L367" s="45"/>
      <c r="M367" s="204" t="s">
        <v>19</v>
      </c>
      <c r="N367" s="205" t="s">
        <v>43</v>
      </c>
      <c r="O367" s="85"/>
      <c r="P367" s="206">
        <f>O367*H367</f>
        <v>0</v>
      </c>
      <c r="Q367" s="206">
        <v>4.0000000000000003E-05</v>
      </c>
      <c r="R367" s="206">
        <f>Q367*H367</f>
        <v>0.011894400000000001</v>
      </c>
      <c r="S367" s="206">
        <v>0</v>
      </c>
      <c r="T367" s="20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08" t="s">
        <v>125</v>
      </c>
      <c r="AT367" s="208" t="s">
        <v>127</v>
      </c>
      <c r="AU367" s="208" t="s">
        <v>83</v>
      </c>
      <c r="AY367" s="18" t="s">
        <v>126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18" t="s">
        <v>80</v>
      </c>
      <c r="BK367" s="209">
        <f>ROUND(I367*H367,2)</f>
        <v>0</v>
      </c>
      <c r="BL367" s="18" t="s">
        <v>125</v>
      </c>
      <c r="BM367" s="208" t="s">
        <v>902</v>
      </c>
    </row>
    <row r="368" s="2" customFormat="1">
      <c r="A368" s="39"/>
      <c r="B368" s="40"/>
      <c r="C368" s="41"/>
      <c r="D368" s="210" t="s">
        <v>132</v>
      </c>
      <c r="E368" s="41"/>
      <c r="F368" s="211" t="s">
        <v>342</v>
      </c>
      <c r="G368" s="41"/>
      <c r="H368" s="41"/>
      <c r="I368" s="212"/>
      <c r="J368" s="41"/>
      <c r="K368" s="41"/>
      <c r="L368" s="45"/>
      <c r="M368" s="213"/>
      <c r="N368" s="214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132</v>
      </c>
      <c r="AU368" s="18" t="s">
        <v>83</v>
      </c>
    </row>
    <row r="369" s="2" customFormat="1">
      <c r="A369" s="39"/>
      <c r="B369" s="40"/>
      <c r="C369" s="41"/>
      <c r="D369" s="228" t="s">
        <v>175</v>
      </c>
      <c r="E369" s="41"/>
      <c r="F369" s="229" t="s">
        <v>343</v>
      </c>
      <c r="G369" s="41"/>
      <c r="H369" s="41"/>
      <c r="I369" s="212"/>
      <c r="J369" s="41"/>
      <c r="K369" s="41"/>
      <c r="L369" s="45"/>
      <c r="M369" s="213"/>
      <c r="N369" s="214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175</v>
      </c>
      <c r="AU369" s="18" t="s">
        <v>83</v>
      </c>
    </row>
    <row r="370" s="14" customFormat="1">
      <c r="A370" s="14"/>
      <c r="B370" s="240"/>
      <c r="C370" s="241"/>
      <c r="D370" s="210" t="s">
        <v>212</v>
      </c>
      <c r="E370" s="242" t="s">
        <v>19</v>
      </c>
      <c r="F370" s="243" t="s">
        <v>890</v>
      </c>
      <c r="G370" s="241"/>
      <c r="H370" s="244">
        <v>35.390000000000001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212</v>
      </c>
      <c r="AU370" s="250" t="s">
        <v>83</v>
      </c>
      <c r="AV370" s="14" t="s">
        <v>83</v>
      </c>
      <c r="AW370" s="14" t="s">
        <v>33</v>
      </c>
      <c r="AX370" s="14" t="s">
        <v>72</v>
      </c>
      <c r="AY370" s="250" t="s">
        <v>126</v>
      </c>
    </row>
    <row r="371" s="14" customFormat="1">
      <c r="A371" s="14"/>
      <c r="B371" s="240"/>
      <c r="C371" s="241"/>
      <c r="D371" s="210" t="s">
        <v>212</v>
      </c>
      <c r="E371" s="242" t="s">
        <v>19</v>
      </c>
      <c r="F371" s="243" t="s">
        <v>891</v>
      </c>
      <c r="G371" s="241"/>
      <c r="H371" s="244">
        <v>5.9000000000000004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212</v>
      </c>
      <c r="AU371" s="250" t="s">
        <v>83</v>
      </c>
      <c r="AV371" s="14" t="s">
        <v>83</v>
      </c>
      <c r="AW371" s="14" t="s">
        <v>33</v>
      </c>
      <c r="AX371" s="14" t="s">
        <v>72</v>
      </c>
      <c r="AY371" s="250" t="s">
        <v>126</v>
      </c>
    </row>
    <row r="372" s="14" customFormat="1">
      <c r="A372" s="14"/>
      <c r="B372" s="240"/>
      <c r="C372" s="241"/>
      <c r="D372" s="210" t="s">
        <v>212</v>
      </c>
      <c r="E372" s="242" t="s">
        <v>19</v>
      </c>
      <c r="F372" s="243" t="s">
        <v>892</v>
      </c>
      <c r="G372" s="241"/>
      <c r="H372" s="244">
        <v>21.420000000000002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212</v>
      </c>
      <c r="AU372" s="250" t="s">
        <v>83</v>
      </c>
      <c r="AV372" s="14" t="s">
        <v>83</v>
      </c>
      <c r="AW372" s="14" t="s">
        <v>33</v>
      </c>
      <c r="AX372" s="14" t="s">
        <v>72</v>
      </c>
      <c r="AY372" s="250" t="s">
        <v>126</v>
      </c>
    </row>
    <row r="373" s="14" customFormat="1">
      <c r="A373" s="14"/>
      <c r="B373" s="240"/>
      <c r="C373" s="241"/>
      <c r="D373" s="210" t="s">
        <v>212</v>
      </c>
      <c r="E373" s="242" t="s">
        <v>19</v>
      </c>
      <c r="F373" s="243" t="s">
        <v>893</v>
      </c>
      <c r="G373" s="241"/>
      <c r="H373" s="244">
        <v>58.350000000000001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212</v>
      </c>
      <c r="AU373" s="250" t="s">
        <v>83</v>
      </c>
      <c r="AV373" s="14" t="s">
        <v>83</v>
      </c>
      <c r="AW373" s="14" t="s">
        <v>33</v>
      </c>
      <c r="AX373" s="14" t="s">
        <v>72</v>
      </c>
      <c r="AY373" s="250" t="s">
        <v>126</v>
      </c>
    </row>
    <row r="374" s="14" customFormat="1">
      <c r="A374" s="14"/>
      <c r="B374" s="240"/>
      <c r="C374" s="241"/>
      <c r="D374" s="210" t="s">
        <v>212</v>
      </c>
      <c r="E374" s="242" t="s">
        <v>19</v>
      </c>
      <c r="F374" s="243" t="s">
        <v>894</v>
      </c>
      <c r="G374" s="241"/>
      <c r="H374" s="244">
        <v>13.800000000000001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212</v>
      </c>
      <c r="AU374" s="250" t="s">
        <v>83</v>
      </c>
      <c r="AV374" s="14" t="s">
        <v>83</v>
      </c>
      <c r="AW374" s="14" t="s">
        <v>33</v>
      </c>
      <c r="AX374" s="14" t="s">
        <v>72</v>
      </c>
      <c r="AY374" s="250" t="s">
        <v>126</v>
      </c>
    </row>
    <row r="375" s="14" customFormat="1">
      <c r="A375" s="14"/>
      <c r="B375" s="240"/>
      <c r="C375" s="241"/>
      <c r="D375" s="210" t="s">
        <v>212</v>
      </c>
      <c r="E375" s="242" t="s">
        <v>19</v>
      </c>
      <c r="F375" s="243" t="s">
        <v>895</v>
      </c>
      <c r="G375" s="241"/>
      <c r="H375" s="244">
        <v>58.649999999999999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212</v>
      </c>
      <c r="AU375" s="250" t="s">
        <v>83</v>
      </c>
      <c r="AV375" s="14" t="s">
        <v>83</v>
      </c>
      <c r="AW375" s="14" t="s">
        <v>33</v>
      </c>
      <c r="AX375" s="14" t="s">
        <v>72</v>
      </c>
      <c r="AY375" s="250" t="s">
        <v>126</v>
      </c>
    </row>
    <row r="376" s="14" customFormat="1">
      <c r="A376" s="14"/>
      <c r="B376" s="240"/>
      <c r="C376" s="241"/>
      <c r="D376" s="210" t="s">
        <v>212</v>
      </c>
      <c r="E376" s="242" t="s">
        <v>19</v>
      </c>
      <c r="F376" s="243" t="s">
        <v>896</v>
      </c>
      <c r="G376" s="241"/>
      <c r="H376" s="244">
        <v>58.259999999999998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0" t="s">
        <v>212</v>
      </c>
      <c r="AU376" s="250" t="s">
        <v>83</v>
      </c>
      <c r="AV376" s="14" t="s">
        <v>83</v>
      </c>
      <c r="AW376" s="14" t="s">
        <v>33</v>
      </c>
      <c r="AX376" s="14" t="s">
        <v>72</v>
      </c>
      <c r="AY376" s="250" t="s">
        <v>126</v>
      </c>
    </row>
    <row r="377" s="14" customFormat="1">
      <c r="A377" s="14"/>
      <c r="B377" s="240"/>
      <c r="C377" s="241"/>
      <c r="D377" s="210" t="s">
        <v>212</v>
      </c>
      <c r="E377" s="242" t="s">
        <v>19</v>
      </c>
      <c r="F377" s="243" t="s">
        <v>897</v>
      </c>
      <c r="G377" s="241"/>
      <c r="H377" s="244">
        <v>13.109999999999999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212</v>
      </c>
      <c r="AU377" s="250" t="s">
        <v>83</v>
      </c>
      <c r="AV377" s="14" t="s">
        <v>83</v>
      </c>
      <c r="AW377" s="14" t="s">
        <v>33</v>
      </c>
      <c r="AX377" s="14" t="s">
        <v>72</v>
      </c>
      <c r="AY377" s="250" t="s">
        <v>126</v>
      </c>
    </row>
    <row r="378" s="14" customFormat="1">
      <c r="A378" s="14"/>
      <c r="B378" s="240"/>
      <c r="C378" s="241"/>
      <c r="D378" s="210" t="s">
        <v>212</v>
      </c>
      <c r="E378" s="242" t="s">
        <v>19</v>
      </c>
      <c r="F378" s="243" t="s">
        <v>898</v>
      </c>
      <c r="G378" s="241"/>
      <c r="H378" s="244">
        <v>5.3300000000000001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212</v>
      </c>
      <c r="AU378" s="250" t="s">
        <v>83</v>
      </c>
      <c r="AV378" s="14" t="s">
        <v>83</v>
      </c>
      <c r="AW378" s="14" t="s">
        <v>33</v>
      </c>
      <c r="AX378" s="14" t="s">
        <v>72</v>
      </c>
      <c r="AY378" s="250" t="s">
        <v>126</v>
      </c>
    </row>
    <row r="379" s="14" customFormat="1">
      <c r="A379" s="14"/>
      <c r="B379" s="240"/>
      <c r="C379" s="241"/>
      <c r="D379" s="210" t="s">
        <v>212</v>
      </c>
      <c r="E379" s="242" t="s">
        <v>19</v>
      </c>
      <c r="F379" s="243" t="s">
        <v>899</v>
      </c>
      <c r="G379" s="241"/>
      <c r="H379" s="244">
        <v>2.8799999999999999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212</v>
      </c>
      <c r="AU379" s="250" t="s">
        <v>83</v>
      </c>
      <c r="AV379" s="14" t="s">
        <v>83</v>
      </c>
      <c r="AW379" s="14" t="s">
        <v>33</v>
      </c>
      <c r="AX379" s="14" t="s">
        <v>72</v>
      </c>
      <c r="AY379" s="250" t="s">
        <v>126</v>
      </c>
    </row>
    <row r="380" s="14" customFormat="1">
      <c r="A380" s="14"/>
      <c r="B380" s="240"/>
      <c r="C380" s="241"/>
      <c r="D380" s="210" t="s">
        <v>212</v>
      </c>
      <c r="E380" s="242" t="s">
        <v>19</v>
      </c>
      <c r="F380" s="243" t="s">
        <v>900</v>
      </c>
      <c r="G380" s="241"/>
      <c r="H380" s="244">
        <v>5.1200000000000001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212</v>
      </c>
      <c r="AU380" s="250" t="s">
        <v>83</v>
      </c>
      <c r="AV380" s="14" t="s">
        <v>83</v>
      </c>
      <c r="AW380" s="14" t="s">
        <v>33</v>
      </c>
      <c r="AX380" s="14" t="s">
        <v>72</v>
      </c>
      <c r="AY380" s="250" t="s">
        <v>126</v>
      </c>
    </row>
    <row r="381" s="14" customFormat="1">
      <c r="A381" s="14"/>
      <c r="B381" s="240"/>
      <c r="C381" s="241"/>
      <c r="D381" s="210" t="s">
        <v>212</v>
      </c>
      <c r="E381" s="242" t="s">
        <v>19</v>
      </c>
      <c r="F381" s="243" t="s">
        <v>901</v>
      </c>
      <c r="G381" s="241"/>
      <c r="H381" s="244">
        <v>19.149999999999999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212</v>
      </c>
      <c r="AU381" s="250" t="s">
        <v>83</v>
      </c>
      <c r="AV381" s="14" t="s">
        <v>83</v>
      </c>
      <c r="AW381" s="14" t="s">
        <v>33</v>
      </c>
      <c r="AX381" s="14" t="s">
        <v>72</v>
      </c>
      <c r="AY381" s="250" t="s">
        <v>126</v>
      </c>
    </row>
    <row r="382" s="15" customFormat="1">
      <c r="A382" s="15"/>
      <c r="B382" s="261"/>
      <c r="C382" s="262"/>
      <c r="D382" s="210" t="s">
        <v>212</v>
      </c>
      <c r="E382" s="263" t="s">
        <v>19</v>
      </c>
      <c r="F382" s="264" t="s">
        <v>248</v>
      </c>
      <c r="G382" s="262"/>
      <c r="H382" s="265">
        <v>297.36000000000001</v>
      </c>
      <c r="I382" s="266"/>
      <c r="J382" s="262"/>
      <c r="K382" s="262"/>
      <c r="L382" s="267"/>
      <c r="M382" s="268"/>
      <c r="N382" s="269"/>
      <c r="O382" s="269"/>
      <c r="P382" s="269"/>
      <c r="Q382" s="269"/>
      <c r="R382" s="269"/>
      <c r="S382" s="269"/>
      <c r="T382" s="27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1" t="s">
        <v>212</v>
      </c>
      <c r="AU382" s="271" t="s">
        <v>83</v>
      </c>
      <c r="AV382" s="15" t="s">
        <v>125</v>
      </c>
      <c r="AW382" s="15" t="s">
        <v>33</v>
      </c>
      <c r="AX382" s="15" t="s">
        <v>80</v>
      </c>
      <c r="AY382" s="271" t="s">
        <v>126</v>
      </c>
    </row>
    <row r="383" s="2" customFormat="1" ht="16.5" customHeight="1">
      <c r="A383" s="39"/>
      <c r="B383" s="40"/>
      <c r="C383" s="197" t="s">
        <v>388</v>
      </c>
      <c r="D383" s="197" t="s">
        <v>127</v>
      </c>
      <c r="E383" s="198" t="s">
        <v>903</v>
      </c>
      <c r="F383" s="199" t="s">
        <v>904</v>
      </c>
      <c r="G383" s="200" t="s">
        <v>229</v>
      </c>
      <c r="H383" s="201">
        <v>58.409999999999997</v>
      </c>
      <c r="I383" s="202"/>
      <c r="J383" s="203">
        <f>ROUND(I383*H383,2)</f>
        <v>0</v>
      </c>
      <c r="K383" s="199" t="s">
        <v>172</v>
      </c>
      <c r="L383" s="45"/>
      <c r="M383" s="204" t="s">
        <v>19</v>
      </c>
      <c r="N383" s="205" t="s">
        <v>43</v>
      </c>
      <c r="O383" s="85"/>
      <c r="P383" s="206">
        <f>O383*H383</f>
        <v>0</v>
      </c>
      <c r="Q383" s="206">
        <v>0</v>
      </c>
      <c r="R383" s="206">
        <f>Q383*H383</f>
        <v>0</v>
      </c>
      <c r="S383" s="206">
        <v>0</v>
      </c>
      <c r="T383" s="20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08" t="s">
        <v>125</v>
      </c>
      <c r="AT383" s="208" t="s">
        <v>127</v>
      </c>
      <c r="AU383" s="208" t="s">
        <v>83</v>
      </c>
      <c r="AY383" s="18" t="s">
        <v>126</v>
      </c>
      <c r="BE383" s="209">
        <f>IF(N383="základní",J383,0)</f>
        <v>0</v>
      </c>
      <c r="BF383" s="209">
        <f>IF(N383="snížená",J383,0)</f>
        <v>0</v>
      </c>
      <c r="BG383" s="209">
        <f>IF(N383="zákl. přenesená",J383,0)</f>
        <v>0</v>
      </c>
      <c r="BH383" s="209">
        <f>IF(N383="sníž. přenesená",J383,0)</f>
        <v>0</v>
      </c>
      <c r="BI383" s="209">
        <f>IF(N383="nulová",J383,0)</f>
        <v>0</v>
      </c>
      <c r="BJ383" s="18" t="s">
        <v>80</v>
      </c>
      <c r="BK383" s="209">
        <f>ROUND(I383*H383,2)</f>
        <v>0</v>
      </c>
      <c r="BL383" s="18" t="s">
        <v>125</v>
      </c>
      <c r="BM383" s="208" t="s">
        <v>905</v>
      </c>
    </row>
    <row r="384" s="2" customFormat="1">
      <c r="A384" s="39"/>
      <c r="B384" s="40"/>
      <c r="C384" s="41"/>
      <c r="D384" s="210" t="s">
        <v>132</v>
      </c>
      <c r="E384" s="41"/>
      <c r="F384" s="211" t="s">
        <v>906</v>
      </c>
      <c r="G384" s="41"/>
      <c r="H384" s="41"/>
      <c r="I384" s="212"/>
      <c r="J384" s="41"/>
      <c r="K384" s="41"/>
      <c r="L384" s="45"/>
      <c r="M384" s="213"/>
      <c r="N384" s="214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132</v>
      </c>
      <c r="AU384" s="18" t="s">
        <v>83</v>
      </c>
    </row>
    <row r="385" s="2" customFormat="1">
      <c r="A385" s="39"/>
      <c r="B385" s="40"/>
      <c r="C385" s="41"/>
      <c r="D385" s="228" t="s">
        <v>175</v>
      </c>
      <c r="E385" s="41"/>
      <c r="F385" s="229" t="s">
        <v>907</v>
      </c>
      <c r="G385" s="41"/>
      <c r="H385" s="41"/>
      <c r="I385" s="212"/>
      <c r="J385" s="41"/>
      <c r="K385" s="41"/>
      <c r="L385" s="45"/>
      <c r="M385" s="213"/>
      <c r="N385" s="214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175</v>
      </c>
      <c r="AU385" s="18" t="s">
        <v>83</v>
      </c>
    </row>
    <row r="386" s="13" customFormat="1">
      <c r="A386" s="13"/>
      <c r="B386" s="230"/>
      <c r="C386" s="231"/>
      <c r="D386" s="210" t="s">
        <v>212</v>
      </c>
      <c r="E386" s="232" t="s">
        <v>19</v>
      </c>
      <c r="F386" s="233" t="s">
        <v>760</v>
      </c>
      <c r="G386" s="231"/>
      <c r="H386" s="232" t="s">
        <v>19</v>
      </c>
      <c r="I386" s="234"/>
      <c r="J386" s="231"/>
      <c r="K386" s="231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212</v>
      </c>
      <c r="AU386" s="239" t="s">
        <v>83</v>
      </c>
      <c r="AV386" s="13" t="s">
        <v>80</v>
      </c>
      <c r="AW386" s="13" t="s">
        <v>33</v>
      </c>
      <c r="AX386" s="13" t="s">
        <v>72</v>
      </c>
      <c r="AY386" s="239" t="s">
        <v>126</v>
      </c>
    </row>
    <row r="387" s="14" customFormat="1">
      <c r="A387" s="14"/>
      <c r="B387" s="240"/>
      <c r="C387" s="241"/>
      <c r="D387" s="210" t="s">
        <v>212</v>
      </c>
      <c r="E387" s="242" t="s">
        <v>19</v>
      </c>
      <c r="F387" s="243" t="s">
        <v>769</v>
      </c>
      <c r="G387" s="241"/>
      <c r="H387" s="244">
        <v>58.409999999999997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212</v>
      </c>
      <c r="AU387" s="250" t="s">
        <v>83</v>
      </c>
      <c r="AV387" s="14" t="s">
        <v>83</v>
      </c>
      <c r="AW387" s="14" t="s">
        <v>33</v>
      </c>
      <c r="AX387" s="14" t="s">
        <v>80</v>
      </c>
      <c r="AY387" s="250" t="s">
        <v>126</v>
      </c>
    </row>
    <row r="388" s="2" customFormat="1" ht="24.15" customHeight="1">
      <c r="A388" s="39"/>
      <c r="B388" s="40"/>
      <c r="C388" s="197" t="s">
        <v>396</v>
      </c>
      <c r="D388" s="197" t="s">
        <v>127</v>
      </c>
      <c r="E388" s="198" t="s">
        <v>344</v>
      </c>
      <c r="F388" s="199" t="s">
        <v>345</v>
      </c>
      <c r="G388" s="200" t="s">
        <v>229</v>
      </c>
      <c r="H388" s="201">
        <v>67.730000000000004</v>
      </c>
      <c r="I388" s="202"/>
      <c r="J388" s="203">
        <f>ROUND(I388*H388,2)</f>
        <v>0</v>
      </c>
      <c r="K388" s="199" t="s">
        <v>172</v>
      </c>
      <c r="L388" s="45"/>
      <c r="M388" s="204" t="s">
        <v>19</v>
      </c>
      <c r="N388" s="205" t="s">
        <v>43</v>
      </c>
      <c r="O388" s="85"/>
      <c r="P388" s="206">
        <f>O388*H388</f>
        <v>0</v>
      </c>
      <c r="Q388" s="206">
        <v>0</v>
      </c>
      <c r="R388" s="206">
        <f>Q388*H388</f>
        <v>0</v>
      </c>
      <c r="S388" s="206">
        <v>0.035000000000000003</v>
      </c>
      <c r="T388" s="207">
        <f>S388*H388</f>
        <v>2.3705500000000002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08" t="s">
        <v>125</v>
      </c>
      <c r="AT388" s="208" t="s">
        <v>127</v>
      </c>
      <c r="AU388" s="208" t="s">
        <v>83</v>
      </c>
      <c r="AY388" s="18" t="s">
        <v>126</v>
      </c>
      <c r="BE388" s="209">
        <f>IF(N388="základní",J388,0)</f>
        <v>0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18" t="s">
        <v>80</v>
      </c>
      <c r="BK388" s="209">
        <f>ROUND(I388*H388,2)</f>
        <v>0</v>
      </c>
      <c r="BL388" s="18" t="s">
        <v>125</v>
      </c>
      <c r="BM388" s="208" t="s">
        <v>908</v>
      </c>
    </row>
    <row r="389" s="2" customFormat="1">
      <c r="A389" s="39"/>
      <c r="B389" s="40"/>
      <c r="C389" s="41"/>
      <c r="D389" s="210" t="s">
        <v>132</v>
      </c>
      <c r="E389" s="41"/>
      <c r="F389" s="211" t="s">
        <v>347</v>
      </c>
      <c r="G389" s="41"/>
      <c r="H389" s="41"/>
      <c r="I389" s="212"/>
      <c r="J389" s="41"/>
      <c r="K389" s="41"/>
      <c r="L389" s="45"/>
      <c r="M389" s="213"/>
      <c r="N389" s="214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132</v>
      </c>
      <c r="AU389" s="18" t="s">
        <v>83</v>
      </c>
    </row>
    <row r="390" s="2" customFormat="1">
      <c r="A390" s="39"/>
      <c r="B390" s="40"/>
      <c r="C390" s="41"/>
      <c r="D390" s="228" t="s">
        <v>175</v>
      </c>
      <c r="E390" s="41"/>
      <c r="F390" s="229" t="s">
        <v>348</v>
      </c>
      <c r="G390" s="41"/>
      <c r="H390" s="41"/>
      <c r="I390" s="212"/>
      <c r="J390" s="41"/>
      <c r="K390" s="41"/>
      <c r="L390" s="45"/>
      <c r="M390" s="213"/>
      <c r="N390" s="214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175</v>
      </c>
      <c r="AU390" s="18" t="s">
        <v>83</v>
      </c>
    </row>
    <row r="391" s="14" customFormat="1">
      <c r="A391" s="14"/>
      <c r="B391" s="240"/>
      <c r="C391" s="241"/>
      <c r="D391" s="210" t="s">
        <v>212</v>
      </c>
      <c r="E391" s="242" t="s">
        <v>19</v>
      </c>
      <c r="F391" s="243" t="s">
        <v>890</v>
      </c>
      <c r="G391" s="241"/>
      <c r="H391" s="244">
        <v>35.390000000000001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212</v>
      </c>
      <c r="AU391" s="250" t="s">
        <v>83</v>
      </c>
      <c r="AV391" s="14" t="s">
        <v>83</v>
      </c>
      <c r="AW391" s="14" t="s">
        <v>33</v>
      </c>
      <c r="AX391" s="14" t="s">
        <v>72</v>
      </c>
      <c r="AY391" s="250" t="s">
        <v>126</v>
      </c>
    </row>
    <row r="392" s="14" customFormat="1">
      <c r="A392" s="14"/>
      <c r="B392" s="240"/>
      <c r="C392" s="241"/>
      <c r="D392" s="210" t="s">
        <v>212</v>
      </c>
      <c r="E392" s="242" t="s">
        <v>19</v>
      </c>
      <c r="F392" s="243" t="s">
        <v>891</v>
      </c>
      <c r="G392" s="241"/>
      <c r="H392" s="244">
        <v>5.9000000000000004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212</v>
      </c>
      <c r="AU392" s="250" t="s">
        <v>83</v>
      </c>
      <c r="AV392" s="14" t="s">
        <v>83</v>
      </c>
      <c r="AW392" s="14" t="s">
        <v>33</v>
      </c>
      <c r="AX392" s="14" t="s">
        <v>72</v>
      </c>
      <c r="AY392" s="250" t="s">
        <v>126</v>
      </c>
    </row>
    <row r="393" s="14" customFormat="1">
      <c r="A393" s="14"/>
      <c r="B393" s="240"/>
      <c r="C393" s="241"/>
      <c r="D393" s="210" t="s">
        <v>212</v>
      </c>
      <c r="E393" s="242" t="s">
        <v>19</v>
      </c>
      <c r="F393" s="243" t="s">
        <v>897</v>
      </c>
      <c r="G393" s="241"/>
      <c r="H393" s="244">
        <v>13.109999999999999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212</v>
      </c>
      <c r="AU393" s="250" t="s">
        <v>83</v>
      </c>
      <c r="AV393" s="14" t="s">
        <v>83</v>
      </c>
      <c r="AW393" s="14" t="s">
        <v>33</v>
      </c>
      <c r="AX393" s="14" t="s">
        <v>72</v>
      </c>
      <c r="AY393" s="250" t="s">
        <v>126</v>
      </c>
    </row>
    <row r="394" s="14" customFormat="1">
      <c r="A394" s="14"/>
      <c r="B394" s="240"/>
      <c r="C394" s="241"/>
      <c r="D394" s="210" t="s">
        <v>212</v>
      </c>
      <c r="E394" s="242" t="s">
        <v>19</v>
      </c>
      <c r="F394" s="243" t="s">
        <v>898</v>
      </c>
      <c r="G394" s="241"/>
      <c r="H394" s="244">
        <v>5.3300000000000001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212</v>
      </c>
      <c r="AU394" s="250" t="s">
        <v>83</v>
      </c>
      <c r="AV394" s="14" t="s">
        <v>83</v>
      </c>
      <c r="AW394" s="14" t="s">
        <v>33</v>
      </c>
      <c r="AX394" s="14" t="s">
        <v>72</v>
      </c>
      <c r="AY394" s="250" t="s">
        <v>126</v>
      </c>
    </row>
    <row r="395" s="14" customFormat="1">
      <c r="A395" s="14"/>
      <c r="B395" s="240"/>
      <c r="C395" s="241"/>
      <c r="D395" s="210" t="s">
        <v>212</v>
      </c>
      <c r="E395" s="242" t="s">
        <v>19</v>
      </c>
      <c r="F395" s="243" t="s">
        <v>899</v>
      </c>
      <c r="G395" s="241"/>
      <c r="H395" s="244">
        <v>2.8799999999999999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212</v>
      </c>
      <c r="AU395" s="250" t="s">
        <v>83</v>
      </c>
      <c r="AV395" s="14" t="s">
        <v>83</v>
      </c>
      <c r="AW395" s="14" t="s">
        <v>33</v>
      </c>
      <c r="AX395" s="14" t="s">
        <v>72</v>
      </c>
      <c r="AY395" s="250" t="s">
        <v>126</v>
      </c>
    </row>
    <row r="396" s="14" customFormat="1">
      <c r="A396" s="14"/>
      <c r="B396" s="240"/>
      <c r="C396" s="241"/>
      <c r="D396" s="210" t="s">
        <v>212</v>
      </c>
      <c r="E396" s="242" t="s">
        <v>19</v>
      </c>
      <c r="F396" s="243" t="s">
        <v>900</v>
      </c>
      <c r="G396" s="241"/>
      <c r="H396" s="244">
        <v>5.1200000000000001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212</v>
      </c>
      <c r="AU396" s="250" t="s">
        <v>83</v>
      </c>
      <c r="AV396" s="14" t="s">
        <v>83</v>
      </c>
      <c r="AW396" s="14" t="s">
        <v>33</v>
      </c>
      <c r="AX396" s="14" t="s">
        <v>72</v>
      </c>
      <c r="AY396" s="250" t="s">
        <v>126</v>
      </c>
    </row>
    <row r="397" s="15" customFormat="1">
      <c r="A397" s="15"/>
      <c r="B397" s="261"/>
      <c r="C397" s="262"/>
      <c r="D397" s="210" t="s">
        <v>212</v>
      </c>
      <c r="E397" s="263" t="s">
        <v>19</v>
      </c>
      <c r="F397" s="264" t="s">
        <v>248</v>
      </c>
      <c r="G397" s="262"/>
      <c r="H397" s="265">
        <v>67.730000000000004</v>
      </c>
      <c r="I397" s="266"/>
      <c r="J397" s="262"/>
      <c r="K397" s="262"/>
      <c r="L397" s="267"/>
      <c r="M397" s="268"/>
      <c r="N397" s="269"/>
      <c r="O397" s="269"/>
      <c r="P397" s="269"/>
      <c r="Q397" s="269"/>
      <c r="R397" s="269"/>
      <c r="S397" s="269"/>
      <c r="T397" s="270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1" t="s">
        <v>212</v>
      </c>
      <c r="AU397" s="271" t="s">
        <v>83</v>
      </c>
      <c r="AV397" s="15" t="s">
        <v>125</v>
      </c>
      <c r="AW397" s="15" t="s">
        <v>33</v>
      </c>
      <c r="AX397" s="15" t="s">
        <v>80</v>
      </c>
      <c r="AY397" s="271" t="s">
        <v>126</v>
      </c>
    </row>
    <row r="398" s="2" customFormat="1" ht="24.15" customHeight="1">
      <c r="A398" s="39"/>
      <c r="B398" s="40"/>
      <c r="C398" s="197" t="s">
        <v>405</v>
      </c>
      <c r="D398" s="197" t="s">
        <v>127</v>
      </c>
      <c r="E398" s="198" t="s">
        <v>909</v>
      </c>
      <c r="F398" s="199" t="s">
        <v>910</v>
      </c>
      <c r="G398" s="200" t="s">
        <v>382</v>
      </c>
      <c r="H398" s="201">
        <v>11.682</v>
      </c>
      <c r="I398" s="202"/>
      <c r="J398" s="203">
        <f>ROUND(I398*H398,2)</f>
        <v>0</v>
      </c>
      <c r="K398" s="199" t="s">
        <v>172</v>
      </c>
      <c r="L398" s="45"/>
      <c r="M398" s="204" t="s">
        <v>19</v>
      </c>
      <c r="N398" s="205" t="s">
        <v>43</v>
      </c>
      <c r="O398" s="85"/>
      <c r="P398" s="206">
        <f>O398*H398</f>
        <v>0</v>
      </c>
      <c r="Q398" s="206">
        <v>0</v>
      </c>
      <c r="R398" s="206">
        <f>Q398*H398</f>
        <v>0</v>
      </c>
      <c r="S398" s="206">
        <v>1.3999999999999999</v>
      </c>
      <c r="T398" s="207">
        <f>S398*H398</f>
        <v>16.354800000000001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08" t="s">
        <v>125</v>
      </c>
      <c r="AT398" s="208" t="s">
        <v>127</v>
      </c>
      <c r="AU398" s="208" t="s">
        <v>83</v>
      </c>
      <c r="AY398" s="18" t="s">
        <v>126</v>
      </c>
      <c r="BE398" s="209">
        <f>IF(N398="základní",J398,0)</f>
        <v>0</v>
      </c>
      <c r="BF398" s="209">
        <f>IF(N398="snížená",J398,0)</f>
        <v>0</v>
      </c>
      <c r="BG398" s="209">
        <f>IF(N398="zákl. přenesená",J398,0)</f>
        <v>0</v>
      </c>
      <c r="BH398" s="209">
        <f>IF(N398="sníž. přenesená",J398,0)</f>
        <v>0</v>
      </c>
      <c r="BI398" s="209">
        <f>IF(N398="nulová",J398,0)</f>
        <v>0</v>
      </c>
      <c r="BJ398" s="18" t="s">
        <v>80</v>
      </c>
      <c r="BK398" s="209">
        <f>ROUND(I398*H398,2)</f>
        <v>0</v>
      </c>
      <c r="BL398" s="18" t="s">
        <v>125</v>
      </c>
      <c r="BM398" s="208" t="s">
        <v>911</v>
      </c>
    </row>
    <row r="399" s="2" customFormat="1">
      <c r="A399" s="39"/>
      <c r="B399" s="40"/>
      <c r="C399" s="41"/>
      <c r="D399" s="210" t="s">
        <v>132</v>
      </c>
      <c r="E399" s="41"/>
      <c r="F399" s="211" t="s">
        <v>912</v>
      </c>
      <c r="G399" s="41"/>
      <c r="H399" s="41"/>
      <c r="I399" s="212"/>
      <c r="J399" s="41"/>
      <c r="K399" s="41"/>
      <c r="L399" s="45"/>
      <c r="M399" s="213"/>
      <c r="N399" s="214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132</v>
      </c>
      <c r="AU399" s="18" t="s">
        <v>83</v>
      </c>
    </row>
    <row r="400" s="2" customFormat="1">
      <c r="A400" s="39"/>
      <c r="B400" s="40"/>
      <c r="C400" s="41"/>
      <c r="D400" s="228" t="s">
        <v>175</v>
      </c>
      <c r="E400" s="41"/>
      <c r="F400" s="229" t="s">
        <v>913</v>
      </c>
      <c r="G400" s="41"/>
      <c r="H400" s="41"/>
      <c r="I400" s="212"/>
      <c r="J400" s="41"/>
      <c r="K400" s="41"/>
      <c r="L400" s="45"/>
      <c r="M400" s="213"/>
      <c r="N400" s="214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175</v>
      </c>
      <c r="AU400" s="18" t="s">
        <v>83</v>
      </c>
    </row>
    <row r="401" s="13" customFormat="1">
      <c r="A401" s="13"/>
      <c r="B401" s="230"/>
      <c r="C401" s="231"/>
      <c r="D401" s="210" t="s">
        <v>212</v>
      </c>
      <c r="E401" s="232" t="s">
        <v>19</v>
      </c>
      <c r="F401" s="233" t="s">
        <v>760</v>
      </c>
      <c r="G401" s="231"/>
      <c r="H401" s="232" t="s">
        <v>19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212</v>
      </c>
      <c r="AU401" s="239" t="s">
        <v>83</v>
      </c>
      <c r="AV401" s="13" t="s">
        <v>80</v>
      </c>
      <c r="AW401" s="13" t="s">
        <v>33</v>
      </c>
      <c r="AX401" s="13" t="s">
        <v>72</v>
      </c>
      <c r="AY401" s="239" t="s">
        <v>126</v>
      </c>
    </row>
    <row r="402" s="14" customFormat="1">
      <c r="A402" s="14"/>
      <c r="B402" s="240"/>
      <c r="C402" s="241"/>
      <c r="D402" s="210" t="s">
        <v>212</v>
      </c>
      <c r="E402" s="242" t="s">
        <v>19</v>
      </c>
      <c r="F402" s="243" t="s">
        <v>914</v>
      </c>
      <c r="G402" s="241"/>
      <c r="H402" s="244">
        <v>11.682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212</v>
      </c>
      <c r="AU402" s="250" t="s">
        <v>83</v>
      </c>
      <c r="AV402" s="14" t="s">
        <v>83</v>
      </c>
      <c r="AW402" s="14" t="s">
        <v>33</v>
      </c>
      <c r="AX402" s="14" t="s">
        <v>80</v>
      </c>
      <c r="AY402" s="250" t="s">
        <v>126</v>
      </c>
    </row>
    <row r="403" s="2" customFormat="1" ht="21.75" customHeight="1">
      <c r="A403" s="39"/>
      <c r="B403" s="40"/>
      <c r="C403" s="197" t="s">
        <v>7</v>
      </c>
      <c r="D403" s="197" t="s">
        <v>127</v>
      </c>
      <c r="E403" s="198" t="s">
        <v>373</v>
      </c>
      <c r="F403" s="199" t="s">
        <v>374</v>
      </c>
      <c r="G403" s="200" t="s">
        <v>229</v>
      </c>
      <c r="H403" s="201">
        <v>9.0899999999999999</v>
      </c>
      <c r="I403" s="202"/>
      <c r="J403" s="203">
        <f>ROUND(I403*H403,2)</f>
        <v>0</v>
      </c>
      <c r="K403" s="199" t="s">
        <v>172</v>
      </c>
      <c r="L403" s="45"/>
      <c r="M403" s="204" t="s">
        <v>19</v>
      </c>
      <c r="N403" s="205" t="s">
        <v>43</v>
      </c>
      <c r="O403" s="85"/>
      <c r="P403" s="206">
        <f>O403*H403</f>
        <v>0</v>
      </c>
      <c r="Q403" s="206">
        <v>0</v>
      </c>
      <c r="R403" s="206">
        <f>Q403*H403</f>
        <v>0</v>
      </c>
      <c r="S403" s="206">
        <v>0.075999999999999998</v>
      </c>
      <c r="T403" s="207">
        <f>S403*H403</f>
        <v>0.69084000000000001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08" t="s">
        <v>125</v>
      </c>
      <c r="AT403" s="208" t="s">
        <v>127</v>
      </c>
      <c r="AU403" s="208" t="s">
        <v>83</v>
      </c>
      <c r="AY403" s="18" t="s">
        <v>126</v>
      </c>
      <c r="BE403" s="209">
        <f>IF(N403="základní",J403,0)</f>
        <v>0</v>
      </c>
      <c r="BF403" s="209">
        <f>IF(N403="snížená",J403,0)</f>
        <v>0</v>
      </c>
      <c r="BG403" s="209">
        <f>IF(N403="zákl. přenesená",J403,0)</f>
        <v>0</v>
      </c>
      <c r="BH403" s="209">
        <f>IF(N403="sníž. přenesená",J403,0)</f>
        <v>0</v>
      </c>
      <c r="BI403" s="209">
        <f>IF(N403="nulová",J403,0)</f>
        <v>0</v>
      </c>
      <c r="BJ403" s="18" t="s">
        <v>80</v>
      </c>
      <c r="BK403" s="209">
        <f>ROUND(I403*H403,2)</f>
        <v>0</v>
      </c>
      <c r="BL403" s="18" t="s">
        <v>125</v>
      </c>
      <c r="BM403" s="208" t="s">
        <v>915</v>
      </c>
    </row>
    <row r="404" s="2" customFormat="1">
      <c r="A404" s="39"/>
      <c r="B404" s="40"/>
      <c r="C404" s="41"/>
      <c r="D404" s="210" t="s">
        <v>132</v>
      </c>
      <c r="E404" s="41"/>
      <c r="F404" s="211" t="s">
        <v>376</v>
      </c>
      <c r="G404" s="41"/>
      <c r="H404" s="41"/>
      <c r="I404" s="212"/>
      <c r="J404" s="41"/>
      <c r="K404" s="41"/>
      <c r="L404" s="45"/>
      <c r="M404" s="213"/>
      <c r="N404" s="214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132</v>
      </c>
      <c r="AU404" s="18" t="s">
        <v>83</v>
      </c>
    </row>
    <row r="405" s="2" customFormat="1">
      <c r="A405" s="39"/>
      <c r="B405" s="40"/>
      <c r="C405" s="41"/>
      <c r="D405" s="228" t="s">
        <v>175</v>
      </c>
      <c r="E405" s="41"/>
      <c r="F405" s="229" t="s">
        <v>377</v>
      </c>
      <c r="G405" s="41"/>
      <c r="H405" s="41"/>
      <c r="I405" s="212"/>
      <c r="J405" s="41"/>
      <c r="K405" s="41"/>
      <c r="L405" s="45"/>
      <c r="M405" s="213"/>
      <c r="N405" s="214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175</v>
      </c>
      <c r="AU405" s="18" t="s">
        <v>83</v>
      </c>
    </row>
    <row r="406" s="13" customFormat="1">
      <c r="A406" s="13"/>
      <c r="B406" s="230"/>
      <c r="C406" s="231"/>
      <c r="D406" s="210" t="s">
        <v>212</v>
      </c>
      <c r="E406" s="232" t="s">
        <v>19</v>
      </c>
      <c r="F406" s="233" t="s">
        <v>881</v>
      </c>
      <c r="G406" s="231"/>
      <c r="H406" s="232" t="s">
        <v>19</v>
      </c>
      <c r="I406" s="234"/>
      <c r="J406" s="231"/>
      <c r="K406" s="231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212</v>
      </c>
      <c r="AU406" s="239" t="s">
        <v>83</v>
      </c>
      <c r="AV406" s="13" t="s">
        <v>80</v>
      </c>
      <c r="AW406" s="13" t="s">
        <v>33</v>
      </c>
      <c r="AX406" s="13" t="s">
        <v>72</v>
      </c>
      <c r="AY406" s="239" t="s">
        <v>126</v>
      </c>
    </row>
    <row r="407" s="14" customFormat="1">
      <c r="A407" s="14"/>
      <c r="B407" s="240"/>
      <c r="C407" s="241"/>
      <c r="D407" s="210" t="s">
        <v>212</v>
      </c>
      <c r="E407" s="242" t="s">
        <v>19</v>
      </c>
      <c r="F407" s="243" t="s">
        <v>916</v>
      </c>
      <c r="G407" s="241"/>
      <c r="H407" s="244">
        <v>9.0899999999999999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212</v>
      </c>
      <c r="AU407" s="250" t="s">
        <v>83</v>
      </c>
      <c r="AV407" s="14" t="s">
        <v>83</v>
      </c>
      <c r="AW407" s="14" t="s">
        <v>33</v>
      </c>
      <c r="AX407" s="14" t="s">
        <v>80</v>
      </c>
      <c r="AY407" s="250" t="s">
        <v>126</v>
      </c>
    </row>
    <row r="408" s="2" customFormat="1" ht="24.15" customHeight="1">
      <c r="A408" s="39"/>
      <c r="B408" s="40"/>
      <c r="C408" s="197" t="s">
        <v>416</v>
      </c>
      <c r="D408" s="197" t="s">
        <v>127</v>
      </c>
      <c r="E408" s="198" t="s">
        <v>917</v>
      </c>
      <c r="F408" s="199" t="s">
        <v>918</v>
      </c>
      <c r="G408" s="200" t="s">
        <v>208</v>
      </c>
      <c r="H408" s="201">
        <v>16</v>
      </c>
      <c r="I408" s="202"/>
      <c r="J408" s="203">
        <f>ROUND(I408*H408,2)</f>
        <v>0</v>
      </c>
      <c r="K408" s="199" t="s">
        <v>172</v>
      </c>
      <c r="L408" s="45"/>
      <c r="M408" s="204" t="s">
        <v>19</v>
      </c>
      <c r="N408" s="205" t="s">
        <v>43</v>
      </c>
      <c r="O408" s="85"/>
      <c r="P408" s="206">
        <f>O408*H408</f>
        <v>0</v>
      </c>
      <c r="Q408" s="206">
        <v>0</v>
      </c>
      <c r="R408" s="206">
        <f>Q408*H408</f>
        <v>0</v>
      </c>
      <c r="S408" s="206">
        <v>0.031</v>
      </c>
      <c r="T408" s="207">
        <f>S408*H408</f>
        <v>0.496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08" t="s">
        <v>125</v>
      </c>
      <c r="AT408" s="208" t="s">
        <v>127</v>
      </c>
      <c r="AU408" s="208" t="s">
        <v>83</v>
      </c>
      <c r="AY408" s="18" t="s">
        <v>126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18" t="s">
        <v>80</v>
      </c>
      <c r="BK408" s="209">
        <f>ROUND(I408*H408,2)</f>
        <v>0</v>
      </c>
      <c r="BL408" s="18" t="s">
        <v>125</v>
      </c>
      <c r="BM408" s="208" t="s">
        <v>919</v>
      </c>
    </row>
    <row r="409" s="2" customFormat="1">
      <c r="A409" s="39"/>
      <c r="B409" s="40"/>
      <c r="C409" s="41"/>
      <c r="D409" s="210" t="s">
        <v>132</v>
      </c>
      <c r="E409" s="41"/>
      <c r="F409" s="211" t="s">
        <v>920</v>
      </c>
      <c r="G409" s="41"/>
      <c r="H409" s="41"/>
      <c r="I409" s="212"/>
      <c r="J409" s="41"/>
      <c r="K409" s="41"/>
      <c r="L409" s="45"/>
      <c r="M409" s="213"/>
      <c r="N409" s="214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132</v>
      </c>
      <c r="AU409" s="18" t="s">
        <v>83</v>
      </c>
    </row>
    <row r="410" s="2" customFormat="1">
      <c r="A410" s="39"/>
      <c r="B410" s="40"/>
      <c r="C410" s="41"/>
      <c r="D410" s="228" t="s">
        <v>175</v>
      </c>
      <c r="E410" s="41"/>
      <c r="F410" s="229" t="s">
        <v>921</v>
      </c>
      <c r="G410" s="41"/>
      <c r="H410" s="41"/>
      <c r="I410" s="212"/>
      <c r="J410" s="41"/>
      <c r="K410" s="41"/>
      <c r="L410" s="45"/>
      <c r="M410" s="213"/>
      <c r="N410" s="214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175</v>
      </c>
      <c r="AU410" s="18" t="s">
        <v>83</v>
      </c>
    </row>
    <row r="411" s="13" customFormat="1">
      <c r="A411" s="13"/>
      <c r="B411" s="230"/>
      <c r="C411" s="231"/>
      <c r="D411" s="210" t="s">
        <v>212</v>
      </c>
      <c r="E411" s="232" t="s">
        <v>19</v>
      </c>
      <c r="F411" s="233" t="s">
        <v>782</v>
      </c>
      <c r="G411" s="231"/>
      <c r="H411" s="232" t="s">
        <v>19</v>
      </c>
      <c r="I411" s="234"/>
      <c r="J411" s="231"/>
      <c r="K411" s="231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212</v>
      </c>
      <c r="AU411" s="239" t="s">
        <v>83</v>
      </c>
      <c r="AV411" s="13" t="s">
        <v>80</v>
      </c>
      <c r="AW411" s="13" t="s">
        <v>33</v>
      </c>
      <c r="AX411" s="13" t="s">
        <v>72</v>
      </c>
      <c r="AY411" s="239" t="s">
        <v>126</v>
      </c>
    </row>
    <row r="412" s="14" customFormat="1">
      <c r="A412" s="14"/>
      <c r="B412" s="240"/>
      <c r="C412" s="241"/>
      <c r="D412" s="210" t="s">
        <v>212</v>
      </c>
      <c r="E412" s="242" t="s">
        <v>19</v>
      </c>
      <c r="F412" s="243" t="s">
        <v>783</v>
      </c>
      <c r="G412" s="241"/>
      <c r="H412" s="244">
        <v>16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212</v>
      </c>
      <c r="AU412" s="250" t="s">
        <v>83</v>
      </c>
      <c r="AV412" s="14" t="s">
        <v>83</v>
      </c>
      <c r="AW412" s="14" t="s">
        <v>33</v>
      </c>
      <c r="AX412" s="14" t="s">
        <v>80</v>
      </c>
      <c r="AY412" s="250" t="s">
        <v>126</v>
      </c>
    </row>
    <row r="413" s="2" customFormat="1" ht="24.15" customHeight="1">
      <c r="A413" s="39"/>
      <c r="B413" s="40"/>
      <c r="C413" s="197" t="s">
        <v>423</v>
      </c>
      <c r="D413" s="197" t="s">
        <v>127</v>
      </c>
      <c r="E413" s="198" t="s">
        <v>922</v>
      </c>
      <c r="F413" s="199" t="s">
        <v>923</v>
      </c>
      <c r="G413" s="200" t="s">
        <v>229</v>
      </c>
      <c r="H413" s="201">
        <v>87.616</v>
      </c>
      <c r="I413" s="202"/>
      <c r="J413" s="203">
        <f>ROUND(I413*H413,2)</f>
        <v>0</v>
      </c>
      <c r="K413" s="199" t="s">
        <v>172</v>
      </c>
      <c r="L413" s="45"/>
      <c r="M413" s="204" t="s">
        <v>19</v>
      </c>
      <c r="N413" s="205" t="s">
        <v>43</v>
      </c>
      <c r="O413" s="85"/>
      <c r="P413" s="206">
        <f>O413*H413</f>
        <v>0</v>
      </c>
      <c r="Q413" s="206">
        <v>0</v>
      </c>
      <c r="R413" s="206">
        <f>Q413*H413</f>
        <v>0</v>
      </c>
      <c r="S413" s="206">
        <v>0.068000000000000005</v>
      </c>
      <c r="T413" s="207">
        <f>S413*H413</f>
        <v>5.9578880000000005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08" t="s">
        <v>125</v>
      </c>
      <c r="AT413" s="208" t="s">
        <v>127</v>
      </c>
      <c r="AU413" s="208" t="s">
        <v>83</v>
      </c>
      <c r="AY413" s="18" t="s">
        <v>126</v>
      </c>
      <c r="BE413" s="209">
        <f>IF(N413="základní",J413,0)</f>
        <v>0</v>
      </c>
      <c r="BF413" s="209">
        <f>IF(N413="snížená",J413,0)</f>
        <v>0</v>
      </c>
      <c r="BG413" s="209">
        <f>IF(N413="zákl. přenesená",J413,0)</f>
        <v>0</v>
      </c>
      <c r="BH413" s="209">
        <f>IF(N413="sníž. přenesená",J413,0)</f>
        <v>0</v>
      </c>
      <c r="BI413" s="209">
        <f>IF(N413="nulová",J413,0)</f>
        <v>0</v>
      </c>
      <c r="BJ413" s="18" t="s">
        <v>80</v>
      </c>
      <c r="BK413" s="209">
        <f>ROUND(I413*H413,2)</f>
        <v>0</v>
      </c>
      <c r="BL413" s="18" t="s">
        <v>125</v>
      </c>
      <c r="BM413" s="208" t="s">
        <v>924</v>
      </c>
    </row>
    <row r="414" s="2" customFormat="1">
      <c r="A414" s="39"/>
      <c r="B414" s="40"/>
      <c r="C414" s="41"/>
      <c r="D414" s="210" t="s">
        <v>132</v>
      </c>
      <c r="E414" s="41"/>
      <c r="F414" s="211" t="s">
        <v>925</v>
      </c>
      <c r="G414" s="41"/>
      <c r="H414" s="41"/>
      <c r="I414" s="212"/>
      <c r="J414" s="41"/>
      <c r="K414" s="41"/>
      <c r="L414" s="45"/>
      <c r="M414" s="213"/>
      <c r="N414" s="214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132</v>
      </c>
      <c r="AU414" s="18" t="s">
        <v>83</v>
      </c>
    </row>
    <row r="415" s="2" customFormat="1">
      <c r="A415" s="39"/>
      <c r="B415" s="40"/>
      <c r="C415" s="41"/>
      <c r="D415" s="228" t="s">
        <v>175</v>
      </c>
      <c r="E415" s="41"/>
      <c r="F415" s="229" t="s">
        <v>926</v>
      </c>
      <c r="G415" s="41"/>
      <c r="H415" s="41"/>
      <c r="I415" s="212"/>
      <c r="J415" s="41"/>
      <c r="K415" s="41"/>
      <c r="L415" s="45"/>
      <c r="M415" s="213"/>
      <c r="N415" s="214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175</v>
      </c>
      <c r="AU415" s="18" t="s">
        <v>83</v>
      </c>
    </row>
    <row r="416" s="13" customFormat="1">
      <c r="A416" s="13"/>
      <c r="B416" s="230"/>
      <c r="C416" s="231"/>
      <c r="D416" s="210" t="s">
        <v>212</v>
      </c>
      <c r="E416" s="232" t="s">
        <v>19</v>
      </c>
      <c r="F416" s="233" t="s">
        <v>823</v>
      </c>
      <c r="G416" s="231"/>
      <c r="H416" s="232" t="s">
        <v>19</v>
      </c>
      <c r="I416" s="234"/>
      <c r="J416" s="231"/>
      <c r="K416" s="231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212</v>
      </c>
      <c r="AU416" s="239" t="s">
        <v>83</v>
      </c>
      <c r="AV416" s="13" t="s">
        <v>80</v>
      </c>
      <c r="AW416" s="13" t="s">
        <v>33</v>
      </c>
      <c r="AX416" s="13" t="s">
        <v>72</v>
      </c>
      <c r="AY416" s="239" t="s">
        <v>126</v>
      </c>
    </row>
    <row r="417" s="14" customFormat="1">
      <c r="A417" s="14"/>
      <c r="B417" s="240"/>
      <c r="C417" s="241"/>
      <c r="D417" s="210" t="s">
        <v>212</v>
      </c>
      <c r="E417" s="242" t="s">
        <v>19</v>
      </c>
      <c r="F417" s="243" t="s">
        <v>927</v>
      </c>
      <c r="G417" s="241"/>
      <c r="H417" s="244">
        <v>1.8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212</v>
      </c>
      <c r="AU417" s="250" t="s">
        <v>83</v>
      </c>
      <c r="AV417" s="14" t="s">
        <v>83</v>
      </c>
      <c r="AW417" s="14" t="s">
        <v>33</v>
      </c>
      <c r="AX417" s="14" t="s">
        <v>72</v>
      </c>
      <c r="AY417" s="250" t="s">
        <v>126</v>
      </c>
    </row>
    <row r="418" s="13" customFormat="1">
      <c r="A418" s="13"/>
      <c r="B418" s="230"/>
      <c r="C418" s="231"/>
      <c r="D418" s="210" t="s">
        <v>212</v>
      </c>
      <c r="E418" s="232" t="s">
        <v>19</v>
      </c>
      <c r="F418" s="233" t="s">
        <v>834</v>
      </c>
      <c r="G418" s="231"/>
      <c r="H418" s="232" t="s">
        <v>19</v>
      </c>
      <c r="I418" s="234"/>
      <c r="J418" s="231"/>
      <c r="K418" s="231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212</v>
      </c>
      <c r="AU418" s="239" t="s">
        <v>83</v>
      </c>
      <c r="AV418" s="13" t="s">
        <v>80</v>
      </c>
      <c r="AW418" s="13" t="s">
        <v>33</v>
      </c>
      <c r="AX418" s="13" t="s">
        <v>72</v>
      </c>
      <c r="AY418" s="239" t="s">
        <v>126</v>
      </c>
    </row>
    <row r="419" s="14" customFormat="1">
      <c r="A419" s="14"/>
      <c r="B419" s="240"/>
      <c r="C419" s="241"/>
      <c r="D419" s="210" t="s">
        <v>212</v>
      </c>
      <c r="E419" s="242" t="s">
        <v>19</v>
      </c>
      <c r="F419" s="243" t="s">
        <v>927</v>
      </c>
      <c r="G419" s="241"/>
      <c r="H419" s="244">
        <v>1.8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212</v>
      </c>
      <c r="AU419" s="250" t="s">
        <v>83</v>
      </c>
      <c r="AV419" s="14" t="s">
        <v>83</v>
      </c>
      <c r="AW419" s="14" t="s">
        <v>33</v>
      </c>
      <c r="AX419" s="14" t="s">
        <v>72</v>
      </c>
      <c r="AY419" s="250" t="s">
        <v>126</v>
      </c>
    </row>
    <row r="420" s="13" customFormat="1">
      <c r="A420" s="13"/>
      <c r="B420" s="230"/>
      <c r="C420" s="231"/>
      <c r="D420" s="210" t="s">
        <v>212</v>
      </c>
      <c r="E420" s="232" t="s">
        <v>19</v>
      </c>
      <c r="F420" s="233" t="s">
        <v>840</v>
      </c>
      <c r="G420" s="231"/>
      <c r="H420" s="232" t="s">
        <v>19</v>
      </c>
      <c r="I420" s="234"/>
      <c r="J420" s="231"/>
      <c r="K420" s="231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212</v>
      </c>
      <c r="AU420" s="239" t="s">
        <v>83</v>
      </c>
      <c r="AV420" s="13" t="s">
        <v>80</v>
      </c>
      <c r="AW420" s="13" t="s">
        <v>33</v>
      </c>
      <c r="AX420" s="13" t="s">
        <v>72</v>
      </c>
      <c r="AY420" s="239" t="s">
        <v>126</v>
      </c>
    </row>
    <row r="421" s="14" customFormat="1">
      <c r="A421" s="14"/>
      <c r="B421" s="240"/>
      <c r="C421" s="241"/>
      <c r="D421" s="210" t="s">
        <v>212</v>
      </c>
      <c r="E421" s="242" t="s">
        <v>19</v>
      </c>
      <c r="F421" s="243" t="s">
        <v>927</v>
      </c>
      <c r="G421" s="241"/>
      <c r="H421" s="244">
        <v>1.8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212</v>
      </c>
      <c r="AU421" s="250" t="s">
        <v>83</v>
      </c>
      <c r="AV421" s="14" t="s">
        <v>83</v>
      </c>
      <c r="AW421" s="14" t="s">
        <v>33</v>
      </c>
      <c r="AX421" s="14" t="s">
        <v>72</v>
      </c>
      <c r="AY421" s="250" t="s">
        <v>126</v>
      </c>
    </row>
    <row r="422" s="13" customFormat="1">
      <c r="A422" s="13"/>
      <c r="B422" s="230"/>
      <c r="C422" s="231"/>
      <c r="D422" s="210" t="s">
        <v>212</v>
      </c>
      <c r="E422" s="232" t="s">
        <v>19</v>
      </c>
      <c r="F422" s="233" t="s">
        <v>843</v>
      </c>
      <c r="G422" s="231"/>
      <c r="H422" s="232" t="s">
        <v>19</v>
      </c>
      <c r="I422" s="234"/>
      <c r="J422" s="231"/>
      <c r="K422" s="231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212</v>
      </c>
      <c r="AU422" s="239" t="s">
        <v>83</v>
      </c>
      <c r="AV422" s="13" t="s">
        <v>80</v>
      </c>
      <c r="AW422" s="13" t="s">
        <v>33</v>
      </c>
      <c r="AX422" s="13" t="s">
        <v>72</v>
      </c>
      <c r="AY422" s="239" t="s">
        <v>126</v>
      </c>
    </row>
    <row r="423" s="14" customFormat="1">
      <c r="A423" s="14"/>
      <c r="B423" s="240"/>
      <c r="C423" s="241"/>
      <c r="D423" s="210" t="s">
        <v>212</v>
      </c>
      <c r="E423" s="242" t="s">
        <v>19</v>
      </c>
      <c r="F423" s="243" t="s">
        <v>928</v>
      </c>
      <c r="G423" s="241"/>
      <c r="H423" s="244">
        <v>36.75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212</v>
      </c>
      <c r="AU423" s="250" t="s">
        <v>83</v>
      </c>
      <c r="AV423" s="14" t="s">
        <v>83</v>
      </c>
      <c r="AW423" s="14" t="s">
        <v>33</v>
      </c>
      <c r="AX423" s="14" t="s">
        <v>72</v>
      </c>
      <c r="AY423" s="250" t="s">
        <v>126</v>
      </c>
    </row>
    <row r="424" s="14" customFormat="1">
      <c r="A424" s="14"/>
      <c r="B424" s="240"/>
      <c r="C424" s="241"/>
      <c r="D424" s="210" t="s">
        <v>212</v>
      </c>
      <c r="E424" s="242" t="s">
        <v>19</v>
      </c>
      <c r="F424" s="243" t="s">
        <v>247</v>
      </c>
      <c r="G424" s="241"/>
      <c r="H424" s="244">
        <v>-1.8180000000000001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212</v>
      </c>
      <c r="AU424" s="250" t="s">
        <v>83</v>
      </c>
      <c r="AV424" s="14" t="s">
        <v>83</v>
      </c>
      <c r="AW424" s="14" t="s">
        <v>33</v>
      </c>
      <c r="AX424" s="14" t="s">
        <v>72</v>
      </c>
      <c r="AY424" s="250" t="s">
        <v>126</v>
      </c>
    </row>
    <row r="425" s="14" customFormat="1">
      <c r="A425" s="14"/>
      <c r="B425" s="240"/>
      <c r="C425" s="241"/>
      <c r="D425" s="210" t="s">
        <v>212</v>
      </c>
      <c r="E425" s="242" t="s">
        <v>19</v>
      </c>
      <c r="F425" s="243" t="s">
        <v>929</v>
      </c>
      <c r="G425" s="241"/>
      <c r="H425" s="244">
        <v>-1.125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212</v>
      </c>
      <c r="AU425" s="250" t="s">
        <v>83</v>
      </c>
      <c r="AV425" s="14" t="s">
        <v>83</v>
      </c>
      <c r="AW425" s="14" t="s">
        <v>33</v>
      </c>
      <c r="AX425" s="14" t="s">
        <v>72</v>
      </c>
      <c r="AY425" s="250" t="s">
        <v>126</v>
      </c>
    </row>
    <row r="426" s="14" customFormat="1">
      <c r="A426" s="14"/>
      <c r="B426" s="240"/>
      <c r="C426" s="241"/>
      <c r="D426" s="210" t="s">
        <v>212</v>
      </c>
      <c r="E426" s="242" t="s">
        <v>19</v>
      </c>
      <c r="F426" s="243" t="s">
        <v>930</v>
      </c>
      <c r="G426" s="241"/>
      <c r="H426" s="244">
        <v>0.625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212</v>
      </c>
      <c r="AU426" s="250" t="s">
        <v>83</v>
      </c>
      <c r="AV426" s="14" t="s">
        <v>83</v>
      </c>
      <c r="AW426" s="14" t="s">
        <v>33</v>
      </c>
      <c r="AX426" s="14" t="s">
        <v>72</v>
      </c>
      <c r="AY426" s="250" t="s">
        <v>126</v>
      </c>
    </row>
    <row r="427" s="14" customFormat="1">
      <c r="A427" s="14"/>
      <c r="B427" s="240"/>
      <c r="C427" s="241"/>
      <c r="D427" s="210" t="s">
        <v>212</v>
      </c>
      <c r="E427" s="242" t="s">
        <v>19</v>
      </c>
      <c r="F427" s="243" t="s">
        <v>847</v>
      </c>
      <c r="G427" s="241"/>
      <c r="H427" s="244">
        <v>-1.0800000000000001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212</v>
      </c>
      <c r="AU427" s="250" t="s">
        <v>83</v>
      </c>
      <c r="AV427" s="14" t="s">
        <v>83</v>
      </c>
      <c r="AW427" s="14" t="s">
        <v>33</v>
      </c>
      <c r="AX427" s="14" t="s">
        <v>72</v>
      </c>
      <c r="AY427" s="250" t="s">
        <v>126</v>
      </c>
    </row>
    <row r="428" s="14" customFormat="1">
      <c r="A428" s="14"/>
      <c r="B428" s="240"/>
      <c r="C428" s="241"/>
      <c r="D428" s="210" t="s">
        <v>212</v>
      </c>
      <c r="E428" s="242" t="s">
        <v>19</v>
      </c>
      <c r="F428" s="243" t="s">
        <v>931</v>
      </c>
      <c r="G428" s="241"/>
      <c r="H428" s="244">
        <v>0.90000000000000002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212</v>
      </c>
      <c r="AU428" s="250" t="s">
        <v>83</v>
      </c>
      <c r="AV428" s="14" t="s">
        <v>83</v>
      </c>
      <c r="AW428" s="14" t="s">
        <v>33</v>
      </c>
      <c r="AX428" s="14" t="s">
        <v>72</v>
      </c>
      <c r="AY428" s="250" t="s">
        <v>126</v>
      </c>
    </row>
    <row r="429" s="13" customFormat="1">
      <c r="A429" s="13"/>
      <c r="B429" s="230"/>
      <c r="C429" s="231"/>
      <c r="D429" s="210" t="s">
        <v>212</v>
      </c>
      <c r="E429" s="232" t="s">
        <v>19</v>
      </c>
      <c r="F429" s="233" t="s">
        <v>849</v>
      </c>
      <c r="G429" s="231"/>
      <c r="H429" s="232" t="s">
        <v>19</v>
      </c>
      <c r="I429" s="234"/>
      <c r="J429" s="231"/>
      <c r="K429" s="231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212</v>
      </c>
      <c r="AU429" s="239" t="s">
        <v>83</v>
      </c>
      <c r="AV429" s="13" t="s">
        <v>80</v>
      </c>
      <c r="AW429" s="13" t="s">
        <v>33</v>
      </c>
      <c r="AX429" s="13" t="s">
        <v>72</v>
      </c>
      <c r="AY429" s="239" t="s">
        <v>126</v>
      </c>
    </row>
    <row r="430" s="14" customFormat="1">
      <c r="A430" s="14"/>
      <c r="B430" s="240"/>
      <c r="C430" s="241"/>
      <c r="D430" s="210" t="s">
        <v>212</v>
      </c>
      <c r="E430" s="242" t="s">
        <v>19</v>
      </c>
      <c r="F430" s="243" t="s">
        <v>932</v>
      </c>
      <c r="G430" s="241"/>
      <c r="H430" s="244">
        <v>21.84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212</v>
      </c>
      <c r="AU430" s="250" t="s">
        <v>83</v>
      </c>
      <c r="AV430" s="14" t="s">
        <v>83</v>
      </c>
      <c r="AW430" s="14" t="s">
        <v>33</v>
      </c>
      <c r="AX430" s="14" t="s">
        <v>72</v>
      </c>
      <c r="AY430" s="250" t="s">
        <v>126</v>
      </c>
    </row>
    <row r="431" s="14" customFormat="1">
      <c r="A431" s="14"/>
      <c r="B431" s="240"/>
      <c r="C431" s="241"/>
      <c r="D431" s="210" t="s">
        <v>212</v>
      </c>
      <c r="E431" s="242" t="s">
        <v>19</v>
      </c>
      <c r="F431" s="243" t="s">
        <v>311</v>
      </c>
      <c r="G431" s="241"/>
      <c r="H431" s="244">
        <v>-3.6360000000000001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212</v>
      </c>
      <c r="AU431" s="250" t="s">
        <v>83</v>
      </c>
      <c r="AV431" s="14" t="s">
        <v>83</v>
      </c>
      <c r="AW431" s="14" t="s">
        <v>33</v>
      </c>
      <c r="AX431" s="14" t="s">
        <v>72</v>
      </c>
      <c r="AY431" s="250" t="s">
        <v>126</v>
      </c>
    </row>
    <row r="432" s="14" customFormat="1">
      <c r="A432" s="14"/>
      <c r="B432" s="240"/>
      <c r="C432" s="241"/>
      <c r="D432" s="210" t="s">
        <v>212</v>
      </c>
      <c r="E432" s="242" t="s">
        <v>19</v>
      </c>
      <c r="F432" s="243" t="s">
        <v>288</v>
      </c>
      <c r="G432" s="241"/>
      <c r="H432" s="244">
        <v>-1.6160000000000001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212</v>
      </c>
      <c r="AU432" s="250" t="s">
        <v>83</v>
      </c>
      <c r="AV432" s="14" t="s">
        <v>83</v>
      </c>
      <c r="AW432" s="14" t="s">
        <v>33</v>
      </c>
      <c r="AX432" s="14" t="s">
        <v>72</v>
      </c>
      <c r="AY432" s="250" t="s">
        <v>126</v>
      </c>
    </row>
    <row r="433" s="13" customFormat="1">
      <c r="A433" s="13"/>
      <c r="B433" s="230"/>
      <c r="C433" s="231"/>
      <c r="D433" s="210" t="s">
        <v>212</v>
      </c>
      <c r="E433" s="232" t="s">
        <v>19</v>
      </c>
      <c r="F433" s="233" t="s">
        <v>851</v>
      </c>
      <c r="G433" s="231"/>
      <c r="H433" s="232" t="s">
        <v>19</v>
      </c>
      <c r="I433" s="234"/>
      <c r="J433" s="231"/>
      <c r="K433" s="231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212</v>
      </c>
      <c r="AU433" s="239" t="s">
        <v>83</v>
      </c>
      <c r="AV433" s="13" t="s">
        <v>80</v>
      </c>
      <c r="AW433" s="13" t="s">
        <v>33</v>
      </c>
      <c r="AX433" s="13" t="s">
        <v>72</v>
      </c>
      <c r="AY433" s="239" t="s">
        <v>126</v>
      </c>
    </row>
    <row r="434" s="14" customFormat="1">
      <c r="A434" s="14"/>
      <c r="B434" s="240"/>
      <c r="C434" s="241"/>
      <c r="D434" s="210" t="s">
        <v>212</v>
      </c>
      <c r="E434" s="242" t="s">
        <v>19</v>
      </c>
      <c r="F434" s="243" t="s">
        <v>933</v>
      </c>
      <c r="G434" s="241"/>
      <c r="H434" s="244">
        <v>14.279999999999999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212</v>
      </c>
      <c r="AU434" s="250" t="s">
        <v>83</v>
      </c>
      <c r="AV434" s="14" t="s">
        <v>83</v>
      </c>
      <c r="AW434" s="14" t="s">
        <v>33</v>
      </c>
      <c r="AX434" s="14" t="s">
        <v>72</v>
      </c>
      <c r="AY434" s="250" t="s">
        <v>126</v>
      </c>
    </row>
    <row r="435" s="14" customFormat="1">
      <c r="A435" s="14"/>
      <c r="B435" s="240"/>
      <c r="C435" s="241"/>
      <c r="D435" s="210" t="s">
        <v>212</v>
      </c>
      <c r="E435" s="242" t="s">
        <v>19</v>
      </c>
      <c r="F435" s="243" t="s">
        <v>247</v>
      </c>
      <c r="G435" s="241"/>
      <c r="H435" s="244">
        <v>-1.8180000000000001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212</v>
      </c>
      <c r="AU435" s="250" t="s">
        <v>83</v>
      </c>
      <c r="AV435" s="14" t="s">
        <v>83</v>
      </c>
      <c r="AW435" s="14" t="s">
        <v>33</v>
      </c>
      <c r="AX435" s="14" t="s">
        <v>72</v>
      </c>
      <c r="AY435" s="250" t="s">
        <v>126</v>
      </c>
    </row>
    <row r="436" s="14" customFormat="1">
      <c r="A436" s="14"/>
      <c r="B436" s="240"/>
      <c r="C436" s="241"/>
      <c r="D436" s="210" t="s">
        <v>212</v>
      </c>
      <c r="E436" s="242" t="s">
        <v>19</v>
      </c>
      <c r="F436" s="243" t="s">
        <v>853</v>
      </c>
      <c r="G436" s="241"/>
      <c r="H436" s="244">
        <v>-0.54000000000000004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212</v>
      </c>
      <c r="AU436" s="250" t="s">
        <v>83</v>
      </c>
      <c r="AV436" s="14" t="s">
        <v>83</v>
      </c>
      <c r="AW436" s="14" t="s">
        <v>33</v>
      </c>
      <c r="AX436" s="14" t="s">
        <v>72</v>
      </c>
      <c r="AY436" s="250" t="s">
        <v>126</v>
      </c>
    </row>
    <row r="437" s="14" customFormat="1">
      <c r="A437" s="14"/>
      <c r="B437" s="240"/>
      <c r="C437" s="241"/>
      <c r="D437" s="210" t="s">
        <v>212</v>
      </c>
      <c r="E437" s="242" t="s">
        <v>19</v>
      </c>
      <c r="F437" s="243" t="s">
        <v>934</v>
      </c>
      <c r="G437" s="241"/>
      <c r="H437" s="244">
        <v>0.45000000000000001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212</v>
      </c>
      <c r="AU437" s="250" t="s">
        <v>83</v>
      </c>
      <c r="AV437" s="14" t="s">
        <v>83</v>
      </c>
      <c r="AW437" s="14" t="s">
        <v>33</v>
      </c>
      <c r="AX437" s="14" t="s">
        <v>72</v>
      </c>
      <c r="AY437" s="250" t="s">
        <v>126</v>
      </c>
    </row>
    <row r="438" s="13" customFormat="1">
      <c r="A438" s="13"/>
      <c r="B438" s="230"/>
      <c r="C438" s="231"/>
      <c r="D438" s="210" t="s">
        <v>212</v>
      </c>
      <c r="E438" s="232" t="s">
        <v>19</v>
      </c>
      <c r="F438" s="233" t="s">
        <v>855</v>
      </c>
      <c r="G438" s="231"/>
      <c r="H438" s="232" t="s">
        <v>19</v>
      </c>
      <c r="I438" s="234"/>
      <c r="J438" s="231"/>
      <c r="K438" s="231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212</v>
      </c>
      <c r="AU438" s="239" t="s">
        <v>83</v>
      </c>
      <c r="AV438" s="13" t="s">
        <v>80</v>
      </c>
      <c r="AW438" s="13" t="s">
        <v>33</v>
      </c>
      <c r="AX438" s="13" t="s">
        <v>72</v>
      </c>
      <c r="AY438" s="239" t="s">
        <v>126</v>
      </c>
    </row>
    <row r="439" s="14" customFormat="1">
      <c r="A439" s="14"/>
      <c r="B439" s="240"/>
      <c r="C439" s="241"/>
      <c r="D439" s="210" t="s">
        <v>212</v>
      </c>
      <c r="E439" s="242" t="s">
        <v>19</v>
      </c>
      <c r="F439" s="243" t="s">
        <v>935</v>
      </c>
      <c r="G439" s="241"/>
      <c r="H439" s="244">
        <v>21.210000000000001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212</v>
      </c>
      <c r="AU439" s="250" t="s">
        <v>83</v>
      </c>
      <c r="AV439" s="14" t="s">
        <v>83</v>
      </c>
      <c r="AW439" s="14" t="s">
        <v>33</v>
      </c>
      <c r="AX439" s="14" t="s">
        <v>72</v>
      </c>
      <c r="AY439" s="250" t="s">
        <v>126</v>
      </c>
    </row>
    <row r="440" s="14" customFormat="1">
      <c r="A440" s="14"/>
      <c r="B440" s="240"/>
      <c r="C440" s="241"/>
      <c r="D440" s="210" t="s">
        <v>212</v>
      </c>
      <c r="E440" s="242" t="s">
        <v>19</v>
      </c>
      <c r="F440" s="243" t="s">
        <v>288</v>
      </c>
      <c r="G440" s="241"/>
      <c r="H440" s="244">
        <v>-1.6160000000000001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212</v>
      </c>
      <c r="AU440" s="250" t="s">
        <v>83</v>
      </c>
      <c r="AV440" s="14" t="s">
        <v>83</v>
      </c>
      <c r="AW440" s="14" t="s">
        <v>33</v>
      </c>
      <c r="AX440" s="14" t="s">
        <v>72</v>
      </c>
      <c r="AY440" s="250" t="s">
        <v>126</v>
      </c>
    </row>
    <row r="441" s="14" customFormat="1">
      <c r="A441" s="14"/>
      <c r="B441" s="240"/>
      <c r="C441" s="241"/>
      <c r="D441" s="210" t="s">
        <v>212</v>
      </c>
      <c r="E441" s="242" t="s">
        <v>19</v>
      </c>
      <c r="F441" s="243" t="s">
        <v>853</v>
      </c>
      <c r="G441" s="241"/>
      <c r="H441" s="244">
        <v>-0.54000000000000004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212</v>
      </c>
      <c r="AU441" s="250" t="s">
        <v>83</v>
      </c>
      <c r="AV441" s="14" t="s">
        <v>83</v>
      </c>
      <c r="AW441" s="14" t="s">
        <v>33</v>
      </c>
      <c r="AX441" s="14" t="s">
        <v>72</v>
      </c>
      <c r="AY441" s="250" t="s">
        <v>126</v>
      </c>
    </row>
    <row r="442" s="14" customFormat="1">
      <c r="A442" s="14"/>
      <c r="B442" s="240"/>
      <c r="C442" s="241"/>
      <c r="D442" s="210" t="s">
        <v>212</v>
      </c>
      <c r="E442" s="242" t="s">
        <v>19</v>
      </c>
      <c r="F442" s="243" t="s">
        <v>934</v>
      </c>
      <c r="G442" s="241"/>
      <c r="H442" s="244">
        <v>0.45000000000000001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212</v>
      </c>
      <c r="AU442" s="250" t="s">
        <v>83</v>
      </c>
      <c r="AV442" s="14" t="s">
        <v>83</v>
      </c>
      <c r="AW442" s="14" t="s">
        <v>33</v>
      </c>
      <c r="AX442" s="14" t="s">
        <v>72</v>
      </c>
      <c r="AY442" s="250" t="s">
        <v>126</v>
      </c>
    </row>
    <row r="443" s="14" customFormat="1">
      <c r="A443" s="14"/>
      <c r="B443" s="240"/>
      <c r="C443" s="241"/>
      <c r="D443" s="210" t="s">
        <v>212</v>
      </c>
      <c r="E443" s="242" t="s">
        <v>19</v>
      </c>
      <c r="F443" s="243" t="s">
        <v>929</v>
      </c>
      <c r="G443" s="241"/>
      <c r="H443" s="244">
        <v>-1.125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212</v>
      </c>
      <c r="AU443" s="250" t="s">
        <v>83</v>
      </c>
      <c r="AV443" s="14" t="s">
        <v>83</v>
      </c>
      <c r="AW443" s="14" t="s">
        <v>33</v>
      </c>
      <c r="AX443" s="14" t="s">
        <v>72</v>
      </c>
      <c r="AY443" s="250" t="s">
        <v>126</v>
      </c>
    </row>
    <row r="444" s="14" customFormat="1">
      <c r="A444" s="14"/>
      <c r="B444" s="240"/>
      <c r="C444" s="241"/>
      <c r="D444" s="210" t="s">
        <v>212</v>
      </c>
      <c r="E444" s="242" t="s">
        <v>19</v>
      </c>
      <c r="F444" s="243" t="s">
        <v>930</v>
      </c>
      <c r="G444" s="241"/>
      <c r="H444" s="244">
        <v>0.625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212</v>
      </c>
      <c r="AU444" s="250" t="s">
        <v>83</v>
      </c>
      <c r="AV444" s="14" t="s">
        <v>83</v>
      </c>
      <c r="AW444" s="14" t="s">
        <v>33</v>
      </c>
      <c r="AX444" s="14" t="s">
        <v>72</v>
      </c>
      <c r="AY444" s="250" t="s">
        <v>126</v>
      </c>
    </row>
    <row r="445" s="15" customFormat="1">
      <c r="A445" s="15"/>
      <c r="B445" s="261"/>
      <c r="C445" s="262"/>
      <c r="D445" s="210" t="s">
        <v>212</v>
      </c>
      <c r="E445" s="263" t="s">
        <v>19</v>
      </c>
      <c r="F445" s="264" t="s">
        <v>248</v>
      </c>
      <c r="G445" s="262"/>
      <c r="H445" s="265">
        <v>87.616</v>
      </c>
      <c r="I445" s="266"/>
      <c r="J445" s="262"/>
      <c r="K445" s="262"/>
      <c r="L445" s="267"/>
      <c r="M445" s="268"/>
      <c r="N445" s="269"/>
      <c r="O445" s="269"/>
      <c r="P445" s="269"/>
      <c r="Q445" s="269"/>
      <c r="R445" s="269"/>
      <c r="S445" s="269"/>
      <c r="T445" s="27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1" t="s">
        <v>212</v>
      </c>
      <c r="AU445" s="271" t="s">
        <v>83</v>
      </c>
      <c r="AV445" s="15" t="s">
        <v>125</v>
      </c>
      <c r="AW445" s="15" t="s">
        <v>33</v>
      </c>
      <c r="AX445" s="15" t="s">
        <v>80</v>
      </c>
      <c r="AY445" s="271" t="s">
        <v>126</v>
      </c>
    </row>
    <row r="446" s="11" customFormat="1" ht="22.8" customHeight="1">
      <c r="A446" s="11"/>
      <c r="B446" s="183"/>
      <c r="C446" s="184"/>
      <c r="D446" s="185" t="s">
        <v>71</v>
      </c>
      <c r="E446" s="226" t="s">
        <v>403</v>
      </c>
      <c r="F446" s="226" t="s">
        <v>404</v>
      </c>
      <c r="G446" s="184"/>
      <c r="H446" s="184"/>
      <c r="I446" s="187"/>
      <c r="J446" s="227">
        <f>BK446</f>
        <v>0</v>
      </c>
      <c r="K446" s="184"/>
      <c r="L446" s="189"/>
      <c r="M446" s="190"/>
      <c r="N446" s="191"/>
      <c r="O446" s="191"/>
      <c r="P446" s="192">
        <f>SUM(P447:P459)</f>
        <v>0</v>
      </c>
      <c r="Q446" s="191"/>
      <c r="R446" s="192">
        <f>SUM(R447:R459)</f>
        <v>0</v>
      </c>
      <c r="S446" s="191"/>
      <c r="T446" s="193">
        <f>SUM(T447:T459)</f>
        <v>0</v>
      </c>
      <c r="U446" s="11"/>
      <c r="V446" s="11"/>
      <c r="W446" s="11"/>
      <c r="X446" s="11"/>
      <c r="Y446" s="11"/>
      <c r="Z446" s="11"/>
      <c r="AA446" s="11"/>
      <c r="AB446" s="11"/>
      <c r="AC446" s="11"/>
      <c r="AD446" s="11"/>
      <c r="AE446" s="11"/>
      <c r="AR446" s="194" t="s">
        <v>80</v>
      </c>
      <c r="AT446" s="195" t="s">
        <v>71</v>
      </c>
      <c r="AU446" s="195" t="s">
        <v>80</v>
      </c>
      <c r="AY446" s="194" t="s">
        <v>126</v>
      </c>
      <c r="BK446" s="196">
        <f>SUM(BK447:BK459)</f>
        <v>0</v>
      </c>
    </row>
    <row r="447" s="2" customFormat="1" ht="24.15" customHeight="1">
      <c r="A447" s="39"/>
      <c r="B447" s="40"/>
      <c r="C447" s="197" t="s">
        <v>431</v>
      </c>
      <c r="D447" s="197" t="s">
        <v>127</v>
      </c>
      <c r="E447" s="198" t="s">
        <v>406</v>
      </c>
      <c r="F447" s="199" t="s">
        <v>407</v>
      </c>
      <c r="G447" s="200" t="s">
        <v>216</v>
      </c>
      <c r="H447" s="201">
        <v>28.498000000000001</v>
      </c>
      <c r="I447" s="202"/>
      <c r="J447" s="203">
        <f>ROUND(I447*H447,2)</f>
        <v>0</v>
      </c>
      <c r="K447" s="199" t="s">
        <v>172</v>
      </c>
      <c r="L447" s="45"/>
      <c r="M447" s="204" t="s">
        <v>19</v>
      </c>
      <c r="N447" s="205" t="s">
        <v>43</v>
      </c>
      <c r="O447" s="85"/>
      <c r="P447" s="206">
        <f>O447*H447</f>
        <v>0</v>
      </c>
      <c r="Q447" s="206">
        <v>0</v>
      </c>
      <c r="R447" s="206">
        <f>Q447*H447</f>
        <v>0</v>
      </c>
      <c r="S447" s="206">
        <v>0</v>
      </c>
      <c r="T447" s="20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08" t="s">
        <v>125</v>
      </c>
      <c r="AT447" s="208" t="s">
        <v>127</v>
      </c>
      <c r="AU447" s="208" t="s">
        <v>83</v>
      </c>
      <c r="AY447" s="18" t="s">
        <v>126</v>
      </c>
      <c r="BE447" s="209">
        <f>IF(N447="základní",J447,0)</f>
        <v>0</v>
      </c>
      <c r="BF447" s="209">
        <f>IF(N447="snížená",J447,0)</f>
        <v>0</v>
      </c>
      <c r="BG447" s="209">
        <f>IF(N447="zákl. přenesená",J447,0)</f>
        <v>0</v>
      </c>
      <c r="BH447" s="209">
        <f>IF(N447="sníž. přenesená",J447,0)</f>
        <v>0</v>
      </c>
      <c r="BI447" s="209">
        <f>IF(N447="nulová",J447,0)</f>
        <v>0</v>
      </c>
      <c r="BJ447" s="18" t="s">
        <v>80</v>
      </c>
      <c r="BK447" s="209">
        <f>ROUND(I447*H447,2)</f>
        <v>0</v>
      </c>
      <c r="BL447" s="18" t="s">
        <v>125</v>
      </c>
      <c r="BM447" s="208" t="s">
        <v>936</v>
      </c>
    </row>
    <row r="448" s="2" customFormat="1">
      <c r="A448" s="39"/>
      <c r="B448" s="40"/>
      <c r="C448" s="41"/>
      <c r="D448" s="210" t="s">
        <v>132</v>
      </c>
      <c r="E448" s="41"/>
      <c r="F448" s="211" t="s">
        <v>409</v>
      </c>
      <c r="G448" s="41"/>
      <c r="H448" s="41"/>
      <c r="I448" s="212"/>
      <c r="J448" s="41"/>
      <c r="K448" s="41"/>
      <c r="L448" s="45"/>
      <c r="M448" s="213"/>
      <c r="N448" s="214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132</v>
      </c>
      <c r="AU448" s="18" t="s">
        <v>83</v>
      </c>
    </row>
    <row r="449" s="2" customFormat="1">
      <c r="A449" s="39"/>
      <c r="B449" s="40"/>
      <c r="C449" s="41"/>
      <c r="D449" s="228" t="s">
        <v>175</v>
      </c>
      <c r="E449" s="41"/>
      <c r="F449" s="229" t="s">
        <v>410</v>
      </c>
      <c r="G449" s="41"/>
      <c r="H449" s="41"/>
      <c r="I449" s="212"/>
      <c r="J449" s="41"/>
      <c r="K449" s="41"/>
      <c r="L449" s="45"/>
      <c r="M449" s="213"/>
      <c r="N449" s="214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175</v>
      </c>
      <c r="AU449" s="18" t="s">
        <v>83</v>
      </c>
    </row>
    <row r="450" s="2" customFormat="1" ht="24.15" customHeight="1">
      <c r="A450" s="39"/>
      <c r="B450" s="40"/>
      <c r="C450" s="197" t="s">
        <v>441</v>
      </c>
      <c r="D450" s="197" t="s">
        <v>127</v>
      </c>
      <c r="E450" s="198" t="s">
        <v>411</v>
      </c>
      <c r="F450" s="199" t="s">
        <v>412</v>
      </c>
      <c r="G450" s="200" t="s">
        <v>216</v>
      </c>
      <c r="H450" s="201">
        <v>28.498000000000001</v>
      </c>
      <c r="I450" s="202"/>
      <c r="J450" s="203">
        <f>ROUND(I450*H450,2)</f>
        <v>0</v>
      </c>
      <c r="K450" s="199" t="s">
        <v>172</v>
      </c>
      <c r="L450" s="45"/>
      <c r="M450" s="204" t="s">
        <v>19</v>
      </c>
      <c r="N450" s="205" t="s">
        <v>43</v>
      </c>
      <c r="O450" s="85"/>
      <c r="P450" s="206">
        <f>O450*H450</f>
        <v>0</v>
      </c>
      <c r="Q450" s="206">
        <v>0</v>
      </c>
      <c r="R450" s="206">
        <f>Q450*H450</f>
        <v>0</v>
      </c>
      <c r="S450" s="206">
        <v>0</v>
      </c>
      <c r="T450" s="20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08" t="s">
        <v>125</v>
      </c>
      <c r="AT450" s="208" t="s">
        <v>127</v>
      </c>
      <c r="AU450" s="208" t="s">
        <v>83</v>
      </c>
      <c r="AY450" s="18" t="s">
        <v>126</v>
      </c>
      <c r="BE450" s="209">
        <f>IF(N450="základní",J450,0)</f>
        <v>0</v>
      </c>
      <c r="BF450" s="209">
        <f>IF(N450="snížená",J450,0)</f>
        <v>0</v>
      </c>
      <c r="BG450" s="209">
        <f>IF(N450="zákl. přenesená",J450,0)</f>
        <v>0</v>
      </c>
      <c r="BH450" s="209">
        <f>IF(N450="sníž. přenesená",J450,0)</f>
        <v>0</v>
      </c>
      <c r="BI450" s="209">
        <f>IF(N450="nulová",J450,0)</f>
        <v>0</v>
      </c>
      <c r="BJ450" s="18" t="s">
        <v>80</v>
      </c>
      <c r="BK450" s="209">
        <f>ROUND(I450*H450,2)</f>
        <v>0</v>
      </c>
      <c r="BL450" s="18" t="s">
        <v>125</v>
      </c>
      <c r="BM450" s="208" t="s">
        <v>937</v>
      </c>
    </row>
    <row r="451" s="2" customFormat="1">
      <c r="A451" s="39"/>
      <c r="B451" s="40"/>
      <c r="C451" s="41"/>
      <c r="D451" s="210" t="s">
        <v>132</v>
      </c>
      <c r="E451" s="41"/>
      <c r="F451" s="211" t="s">
        <v>414</v>
      </c>
      <c r="G451" s="41"/>
      <c r="H451" s="41"/>
      <c r="I451" s="212"/>
      <c r="J451" s="41"/>
      <c r="K451" s="41"/>
      <c r="L451" s="45"/>
      <c r="M451" s="213"/>
      <c r="N451" s="214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132</v>
      </c>
      <c r="AU451" s="18" t="s">
        <v>83</v>
      </c>
    </row>
    <row r="452" s="2" customFormat="1">
      <c r="A452" s="39"/>
      <c r="B452" s="40"/>
      <c r="C452" s="41"/>
      <c r="D452" s="228" t="s">
        <v>175</v>
      </c>
      <c r="E452" s="41"/>
      <c r="F452" s="229" t="s">
        <v>415</v>
      </c>
      <c r="G452" s="41"/>
      <c r="H452" s="41"/>
      <c r="I452" s="212"/>
      <c r="J452" s="41"/>
      <c r="K452" s="41"/>
      <c r="L452" s="45"/>
      <c r="M452" s="213"/>
      <c r="N452" s="214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175</v>
      </c>
      <c r="AU452" s="18" t="s">
        <v>83</v>
      </c>
    </row>
    <row r="453" s="2" customFormat="1" ht="24.15" customHeight="1">
      <c r="A453" s="39"/>
      <c r="B453" s="40"/>
      <c r="C453" s="197" t="s">
        <v>447</v>
      </c>
      <c r="D453" s="197" t="s">
        <v>127</v>
      </c>
      <c r="E453" s="198" t="s">
        <v>417</v>
      </c>
      <c r="F453" s="199" t="s">
        <v>418</v>
      </c>
      <c r="G453" s="200" t="s">
        <v>216</v>
      </c>
      <c r="H453" s="201">
        <v>455.96800000000002</v>
      </c>
      <c r="I453" s="202"/>
      <c r="J453" s="203">
        <f>ROUND(I453*H453,2)</f>
        <v>0</v>
      </c>
      <c r="K453" s="199" t="s">
        <v>172</v>
      </c>
      <c r="L453" s="45"/>
      <c r="M453" s="204" t="s">
        <v>19</v>
      </c>
      <c r="N453" s="205" t="s">
        <v>43</v>
      </c>
      <c r="O453" s="85"/>
      <c r="P453" s="206">
        <f>O453*H453</f>
        <v>0</v>
      </c>
      <c r="Q453" s="206">
        <v>0</v>
      </c>
      <c r="R453" s="206">
        <f>Q453*H453</f>
        <v>0</v>
      </c>
      <c r="S453" s="206">
        <v>0</v>
      </c>
      <c r="T453" s="20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08" t="s">
        <v>125</v>
      </c>
      <c r="AT453" s="208" t="s">
        <v>127</v>
      </c>
      <c r="AU453" s="208" t="s">
        <v>83</v>
      </c>
      <c r="AY453" s="18" t="s">
        <v>126</v>
      </c>
      <c r="BE453" s="209">
        <f>IF(N453="základní",J453,0)</f>
        <v>0</v>
      </c>
      <c r="BF453" s="209">
        <f>IF(N453="snížená",J453,0)</f>
        <v>0</v>
      </c>
      <c r="BG453" s="209">
        <f>IF(N453="zákl. přenesená",J453,0)</f>
        <v>0</v>
      </c>
      <c r="BH453" s="209">
        <f>IF(N453="sníž. přenesená",J453,0)</f>
        <v>0</v>
      </c>
      <c r="BI453" s="209">
        <f>IF(N453="nulová",J453,0)</f>
        <v>0</v>
      </c>
      <c r="BJ453" s="18" t="s">
        <v>80</v>
      </c>
      <c r="BK453" s="209">
        <f>ROUND(I453*H453,2)</f>
        <v>0</v>
      </c>
      <c r="BL453" s="18" t="s">
        <v>125</v>
      </c>
      <c r="BM453" s="208" t="s">
        <v>938</v>
      </c>
    </row>
    <row r="454" s="2" customFormat="1">
      <c r="A454" s="39"/>
      <c r="B454" s="40"/>
      <c r="C454" s="41"/>
      <c r="D454" s="210" t="s">
        <v>132</v>
      </c>
      <c r="E454" s="41"/>
      <c r="F454" s="211" t="s">
        <v>420</v>
      </c>
      <c r="G454" s="41"/>
      <c r="H454" s="41"/>
      <c r="I454" s="212"/>
      <c r="J454" s="41"/>
      <c r="K454" s="41"/>
      <c r="L454" s="45"/>
      <c r="M454" s="213"/>
      <c r="N454" s="214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132</v>
      </c>
      <c r="AU454" s="18" t="s">
        <v>83</v>
      </c>
    </row>
    <row r="455" s="2" customFormat="1">
      <c r="A455" s="39"/>
      <c r="B455" s="40"/>
      <c r="C455" s="41"/>
      <c r="D455" s="228" t="s">
        <v>175</v>
      </c>
      <c r="E455" s="41"/>
      <c r="F455" s="229" t="s">
        <v>421</v>
      </c>
      <c r="G455" s="41"/>
      <c r="H455" s="41"/>
      <c r="I455" s="212"/>
      <c r="J455" s="41"/>
      <c r="K455" s="41"/>
      <c r="L455" s="45"/>
      <c r="M455" s="213"/>
      <c r="N455" s="214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175</v>
      </c>
      <c r="AU455" s="18" t="s">
        <v>83</v>
      </c>
    </row>
    <row r="456" s="14" customFormat="1">
      <c r="A456" s="14"/>
      <c r="B456" s="240"/>
      <c r="C456" s="241"/>
      <c r="D456" s="210" t="s">
        <v>212</v>
      </c>
      <c r="E456" s="241"/>
      <c r="F456" s="243" t="s">
        <v>939</v>
      </c>
      <c r="G456" s="241"/>
      <c r="H456" s="244">
        <v>455.96800000000002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212</v>
      </c>
      <c r="AU456" s="250" t="s">
        <v>83</v>
      </c>
      <c r="AV456" s="14" t="s">
        <v>83</v>
      </c>
      <c r="AW456" s="14" t="s">
        <v>4</v>
      </c>
      <c r="AX456" s="14" t="s">
        <v>80</v>
      </c>
      <c r="AY456" s="250" t="s">
        <v>126</v>
      </c>
    </row>
    <row r="457" s="2" customFormat="1" ht="44.25" customHeight="1">
      <c r="A457" s="39"/>
      <c r="B457" s="40"/>
      <c r="C457" s="197" t="s">
        <v>453</v>
      </c>
      <c r="D457" s="197" t="s">
        <v>127</v>
      </c>
      <c r="E457" s="198" t="s">
        <v>424</v>
      </c>
      <c r="F457" s="199" t="s">
        <v>425</v>
      </c>
      <c r="G457" s="200" t="s">
        <v>216</v>
      </c>
      <c r="H457" s="201">
        <v>28.498000000000001</v>
      </c>
      <c r="I457" s="202"/>
      <c r="J457" s="203">
        <f>ROUND(I457*H457,2)</f>
        <v>0</v>
      </c>
      <c r="K457" s="199" t="s">
        <v>172</v>
      </c>
      <c r="L457" s="45"/>
      <c r="M457" s="204" t="s">
        <v>19</v>
      </c>
      <c r="N457" s="205" t="s">
        <v>43</v>
      </c>
      <c r="O457" s="85"/>
      <c r="P457" s="206">
        <f>O457*H457</f>
        <v>0</v>
      </c>
      <c r="Q457" s="206">
        <v>0</v>
      </c>
      <c r="R457" s="206">
        <f>Q457*H457</f>
        <v>0</v>
      </c>
      <c r="S457" s="206">
        <v>0</v>
      </c>
      <c r="T457" s="207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08" t="s">
        <v>125</v>
      </c>
      <c r="AT457" s="208" t="s">
        <v>127</v>
      </c>
      <c r="AU457" s="208" t="s">
        <v>83</v>
      </c>
      <c r="AY457" s="18" t="s">
        <v>126</v>
      </c>
      <c r="BE457" s="209">
        <f>IF(N457="základní",J457,0)</f>
        <v>0</v>
      </c>
      <c r="BF457" s="209">
        <f>IF(N457="snížená",J457,0)</f>
        <v>0</v>
      </c>
      <c r="BG457" s="209">
        <f>IF(N457="zákl. přenesená",J457,0)</f>
        <v>0</v>
      </c>
      <c r="BH457" s="209">
        <f>IF(N457="sníž. přenesená",J457,0)</f>
        <v>0</v>
      </c>
      <c r="BI457" s="209">
        <f>IF(N457="nulová",J457,0)</f>
        <v>0</v>
      </c>
      <c r="BJ457" s="18" t="s">
        <v>80</v>
      </c>
      <c r="BK457" s="209">
        <f>ROUND(I457*H457,2)</f>
        <v>0</v>
      </c>
      <c r="BL457" s="18" t="s">
        <v>125</v>
      </c>
      <c r="BM457" s="208" t="s">
        <v>940</v>
      </c>
    </row>
    <row r="458" s="2" customFormat="1">
      <c r="A458" s="39"/>
      <c r="B458" s="40"/>
      <c r="C458" s="41"/>
      <c r="D458" s="210" t="s">
        <v>132</v>
      </c>
      <c r="E458" s="41"/>
      <c r="F458" s="211" t="s">
        <v>427</v>
      </c>
      <c r="G458" s="41"/>
      <c r="H458" s="41"/>
      <c r="I458" s="212"/>
      <c r="J458" s="41"/>
      <c r="K458" s="41"/>
      <c r="L458" s="45"/>
      <c r="M458" s="213"/>
      <c r="N458" s="214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132</v>
      </c>
      <c r="AU458" s="18" t="s">
        <v>83</v>
      </c>
    </row>
    <row r="459" s="2" customFormat="1">
      <c r="A459" s="39"/>
      <c r="B459" s="40"/>
      <c r="C459" s="41"/>
      <c r="D459" s="228" t="s">
        <v>175</v>
      </c>
      <c r="E459" s="41"/>
      <c r="F459" s="229" t="s">
        <v>428</v>
      </c>
      <c r="G459" s="41"/>
      <c r="H459" s="41"/>
      <c r="I459" s="212"/>
      <c r="J459" s="41"/>
      <c r="K459" s="41"/>
      <c r="L459" s="45"/>
      <c r="M459" s="213"/>
      <c r="N459" s="214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175</v>
      </c>
      <c r="AU459" s="18" t="s">
        <v>83</v>
      </c>
    </row>
    <row r="460" s="11" customFormat="1" ht="22.8" customHeight="1">
      <c r="A460" s="11"/>
      <c r="B460" s="183"/>
      <c r="C460" s="184"/>
      <c r="D460" s="185" t="s">
        <v>71</v>
      </c>
      <c r="E460" s="226" t="s">
        <v>429</v>
      </c>
      <c r="F460" s="226" t="s">
        <v>430</v>
      </c>
      <c r="G460" s="184"/>
      <c r="H460" s="184"/>
      <c r="I460" s="187"/>
      <c r="J460" s="227">
        <f>BK460</f>
        <v>0</v>
      </c>
      <c r="K460" s="184"/>
      <c r="L460" s="189"/>
      <c r="M460" s="190"/>
      <c r="N460" s="191"/>
      <c r="O460" s="191"/>
      <c r="P460" s="192">
        <f>SUM(P461:P463)</f>
        <v>0</v>
      </c>
      <c r="Q460" s="191"/>
      <c r="R460" s="192">
        <f>SUM(R461:R463)</f>
        <v>0</v>
      </c>
      <c r="S460" s="191"/>
      <c r="T460" s="193">
        <f>SUM(T461:T463)</f>
        <v>0</v>
      </c>
      <c r="U460" s="11"/>
      <c r="V460" s="11"/>
      <c r="W460" s="11"/>
      <c r="X460" s="11"/>
      <c r="Y460" s="11"/>
      <c r="Z460" s="11"/>
      <c r="AA460" s="11"/>
      <c r="AB460" s="11"/>
      <c r="AC460" s="11"/>
      <c r="AD460" s="11"/>
      <c r="AE460" s="11"/>
      <c r="AR460" s="194" t="s">
        <v>80</v>
      </c>
      <c r="AT460" s="195" t="s">
        <v>71</v>
      </c>
      <c r="AU460" s="195" t="s">
        <v>80</v>
      </c>
      <c r="AY460" s="194" t="s">
        <v>126</v>
      </c>
      <c r="BK460" s="196">
        <f>SUM(BK461:BK463)</f>
        <v>0</v>
      </c>
    </row>
    <row r="461" s="2" customFormat="1" ht="16.5" customHeight="1">
      <c r="A461" s="39"/>
      <c r="B461" s="40"/>
      <c r="C461" s="197" t="s">
        <v>459</v>
      </c>
      <c r="D461" s="197" t="s">
        <v>127</v>
      </c>
      <c r="E461" s="198" t="s">
        <v>432</v>
      </c>
      <c r="F461" s="199" t="s">
        <v>433</v>
      </c>
      <c r="G461" s="200" t="s">
        <v>216</v>
      </c>
      <c r="H461" s="201">
        <v>48.234000000000002</v>
      </c>
      <c r="I461" s="202"/>
      <c r="J461" s="203">
        <f>ROUND(I461*H461,2)</f>
        <v>0</v>
      </c>
      <c r="K461" s="199" t="s">
        <v>172</v>
      </c>
      <c r="L461" s="45"/>
      <c r="M461" s="204" t="s">
        <v>19</v>
      </c>
      <c r="N461" s="205" t="s">
        <v>43</v>
      </c>
      <c r="O461" s="85"/>
      <c r="P461" s="206">
        <f>O461*H461</f>
        <v>0</v>
      </c>
      <c r="Q461" s="206">
        <v>0</v>
      </c>
      <c r="R461" s="206">
        <f>Q461*H461</f>
        <v>0</v>
      </c>
      <c r="S461" s="206">
        <v>0</v>
      </c>
      <c r="T461" s="20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08" t="s">
        <v>125</v>
      </c>
      <c r="AT461" s="208" t="s">
        <v>127</v>
      </c>
      <c r="AU461" s="208" t="s">
        <v>83</v>
      </c>
      <c r="AY461" s="18" t="s">
        <v>126</v>
      </c>
      <c r="BE461" s="209">
        <f>IF(N461="základní",J461,0)</f>
        <v>0</v>
      </c>
      <c r="BF461" s="209">
        <f>IF(N461="snížená",J461,0)</f>
        <v>0</v>
      </c>
      <c r="BG461" s="209">
        <f>IF(N461="zákl. přenesená",J461,0)</f>
        <v>0</v>
      </c>
      <c r="BH461" s="209">
        <f>IF(N461="sníž. přenesená",J461,0)</f>
        <v>0</v>
      </c>
      <c r="BI461" s="209">
        <f>IF(N461="nulová",J461,0)</f>
        <v>0</v>
      </c>
      <c r="BJ461" s="18" t="s">
        <v>80</v>
      </c>
      <c r="BK461" s="209">
        <f>ROUND(I461*H461,2)</f>
        <v>0</v>
      </c>
      <c r="BL461" s="18" t="s">
        <v>125</v>
      </c>
      <c r="BM461" s="208" t="s">
        <v>941</v>
      </c>
    </row>
    <row r="462" s="2" customFormat="1">
      <c r="A462" s="39"/>
      <c r="B462" s="40"/>
      <c r="C462" s="41"/>
      <c r="D462" s="210" t="s">
        <v>132</v>
      </c>
      <c r="E462" s="41"/>
      <c r="F462" s="211" t="s">
        <v>435</v>
      </c>
      <c r="G462" s="41"/>
      <c r="H462" s="41"/>
      <c r="I462" s="212"/>
      <c r="J462" s="41"/>
      <c r="K462" s="41"/>
      <c r="L462" s="45"/>
      <c r="M462" s="213"/>
      <c r="N462" s="214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132</v>
      </c>
      <c r="AU462" s="18" t="s">
        <v>83</v>
      </c>
    </row>
    <row r="463" s="2" customFormat="1">
      <c r="A463" s="39"/>
      <c r="B463" s="40"/>
      <c r="C463" s="41"/>
      <c r="D463" s="228" t="s">
        <v>175</v>
      </c>
      <c r="E463" s="41"/>
      <c r="F463" s="229" t="s">
        <v>436</v>
      </c>
      <c r="G463" s="41"/>
      <c r="H463" s="41"/>
      <c r="I463" s="212"/>
      <c r="J463" s="41"/>
      <c r="K463" s="41"/>
      <c r="L463" s="45"/>
      <c r="M463" s="213"/>
      <c r="N463" s="214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175</v>
      </c>
      <c r="AU463" s="18" t="s">
        <v>83</v>
      </c>
    </row>
    <row r="464" s="11" customFormat="1" ht="25.92" customHeight="1">
      <c r="A464" s="11"/>
      <c r="B464" s="183"/>
      <c r="C464" s="184"/>
      <c r="D464" s="185" t="s">
        <v>71</v>
      </c>
      <c r="E464" s="186" t="s">
        <v>437</v>
      </c>
      <c r="F464" s="186" t="s">
        <v>438</v>
      </c>
      <c r="G464" s="184"/>
      <c r="H464" s="184"/>
      <c r="I464" s="187"/>
      <c r="J464" s="188">
        <f>BK464</f>
        <v>0</v>
      </c>
      <c r="K464" s="184"/>
      <c r="L464" s="189"/>
      <c r="M464" s="190"/>
      <c r="N464" s="191"/>
      <c r="O464" s="191"/>
      <c r="P464" s="192">
        <f>P465+P477+P488+P552+P579+P626+P691+P756+P787</f>
        <v>0</v>
      </c>
      <c r="Q464" s="191"/>
      <c r="R464" s="192">
        <f>R465+R477+R488+R552+R579+R626+R691+R756+R787</f>
        <v>12.88937477</v>
      </c>
      <c r="S464" s="191"/>
      <c r="T464" s="193">
        <f>T465+T477+T488+T552+T579+T626+T691+T756+T787</f>
        <v>2.62795399</v>
      </c>
      <c r="U464" s="11"/>
      <c r="V464" s="11"/>
      <c r="W464" s="11"/>
      <c r="X464" s="11"/>
      <c r="Y464" s="11"/>
      <c r="Z464" s="11"/>
      <c r="AA464" s="11"/>
      <c r="AB464" s="11"/>
      <c r="AC464" s="11"/>
      <c r="AD464" s="11"/>
      <c r="AE464" s="11"/>
      <c r="AR464" s="194" t="s">
        <v>83</v>
      </c>
      <c r="AT464" s="195" t="s">
        <v>71</v>
      </c>
      <c r="AU464" s="195" t="s">
        <v>72</v>
      </c>
      <c r="AY464" s="194" t="s">
        <v>126</v>
      </c>
      <c r="BK464" s="196">
        <f>BK465+BK477+BK488+BK552+BK579+BK626+BK691+BK756+BK787</f>
        <v>0</v>
      </c>
    </row>
    <row r="465" s="11" customFormat="1" ht="22.8" customHeight="1">
      <c r="A465" s="11"/>
      <c r="B465" s="183"/>
      <c r="C465" s="184"/>
      <c r="D465" s="185" t="s">
        <v>71</v>
      </c>
      <c r="E465" s="226" t="s">
        <v>942</v>
      </c>
      <c r="F465" s="226" t="s">
        <v>943</v>
      </c>
      <c r="G465" s="184"/>
      <c r="H465" s="184"/>
      <c r="I465" s="187"/>
      <c r="J465" s="227">
        <f>BK465</f>
        <v>0</v>
      </c>
      <c r="K465" s="184"/>
      <c r="L465" s="189"/>
      <c r="M465" s="190"/>
      <c r="N465" s="191"/>
      <c r="O465" s="191"/>
      <c r="P465" s="192">
        <f>SUM(P466:P476)</f>
        <v>0</v>
      </c>
      <c r="Q465" s="191"/>
      <c r="R465" s="192">
        <f>SUM(R466:R476)</f>
        <v>0.036798600000000001</v>
      </c>
      <c r="S465" s="191"/>
      <c r="T465" s="193">
        <f>SUM(T466:T476)</f>
        <v>0</v>
      </c>
      <c r="U465" s="11"/>
      <c r="V465" s="11"/>
      <c r="W465" s="11"/>
      <c r="X465" s="11"/>
      <c r="Y465" s="11"/>
      <c r="Z465" s="11"/>
      <c r="AA465" s="11"/>
      <c r="AB465" s="11"/>
      <c r="AC465" s="11"/>
      <c r="AD465" s="11"/>
      <c r="AE465" s="11"/>
      <c r="AR465" s="194" t="s">
        <v>83</v>
      </c>
      <c r="AT465" s="195" t="s">
        <v>71</v>
      </c>
      <c r="AU465" s="195" t="s">
        <v>80</v>
      </c>
      <c r="AY465" s="194" t="s">
        <v>126</v>
      </c>
      <c r="BK465" s="196">
        <f>SUM(BK466:BK476)</f>
        <v>0</v>
      </c>
    </row>
    <row r="466" s="2" customFormat="1" ht="24.15" customHeight="1">
      <c r="A466" s="39"/>
      <c r="B466" s="40"/>
      <c r="C466" s="197" t="s">
        <v>465</v>
      </c>
      <c r="D466" s="197" t="s">
        <v>127</v>
      </c>
      <c r="E466" s="198" t="s">
        <v>944</v>
      </c>
      <c r="F466" s="199" t="s">
        <v>945</v>
      </c>
      <c r="G466" s="200" t="s">
        <v>229</v>
      </c>
      <c r="H466" s="201">
        <v>58.409999999999997</v>
      </c>
      <c r="I466" s="202"/>
      <c r="J466" s="203">
        <f>ROUND(I466*H466,2)</f>
        <v>0</v>
      </c>
      <c r="K466" s="199" t="s">
        <v>172</v>
      </c>
      <c r="L466" s="45"/>
      <c r="M466" s="204" t="s">
        <v>19</v>
      </c>
      <c r="N466" s="205" t="s">
        <v>43</v>
      </c>
      <c r="O466" s="85"/>
      <c r="P466" s="206">
        <f>O466*H466</f>
        <v>0</v>
      </c>
      <c r="Q466" s="206">
        <v>0</v>
      </c>
      <c r="R466" s="206">
        <f>Q466*H466</f>
        <v>0</v>
      </c>
      <c r="S466" s="206">
        <v>0</v>
      </c>
      <c r="T466" s="20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08" t="s">
        <v>372</v>
      </c>
      <c r="AT466" s="208" t="s">
        <v>127</v>
      </c>
      <c r="AU466" s="208" t="s">
        <v>83</v>
      </c>
      <c r="AY466" s="18" t="s">
        <v>126</v>
      </c>
      <c r="BE466" s="209">
        <f>IF(N466="základní",J466,0)</f>
        <v>0</v>
      </c>
      <c r="BF466" s="209">
        <f>IF(N466="snížená",J466,0)</f>
        <v>0</v>
      </c>
      <c r="BG466" s="209">
        <f>IF(N466="zákl. přenesená",J466,0)</f>
        <v>0</v>
      </c>
      <c r="BH466" s="209">
        <f>IF(N466="sníž. přenesená",J466,0)</f>
        <v>0</v>
      </c>
      <c r="BI466" s="209">
        <f>IF(N466="nulová",J466,0)</f>
        <v>0</v>
      </c>
      <c r="BJ466" s="18" t="s">
        <v>80</v>
      </c>
      <c r="BK466" s="209">
        <f>ROUND(I466*H466,2)</f>
        <v>0</v>
      </c>
      <c r="BL466" s="18" t="s">
        <v>372</v>
      </c>
      <c r="BM466" s="208" t="s">
        <v>946</v>
      </c>
    </row>
    <row r="467" s="2" customFormat="1">
      <c r="A467" s="39"/>
      <c r="B467" s="40"/>
      <c r="C467" s="41"/>
      <c r="D467" s="210" t="s">
        <v>132</v>
      </c>
      <c r="E467" s="41"/>
      <c r="F467" s="211" t="s">
        <v>947</v>
      </c>
      <c r="G467" s="41"/>
      <c r="H467" s="41"/>
      <c r="I467" s="212"/>
      <c r="J467" s="41"/>
      <c r="K467" s="41"/>
      <c r="L467" s="45"/>
      <c r="M467" s="213"/>
      <c r="N467" s="214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132</v>
      </c>
      <c r="AU467" s="18" t="s">
        <v>83</v>
      </c>
    </row>
    <row r="468" s="2" customFormat="1">
      <c r="A468" s="39"/>
      <c r="B468" s="40"/>
      <c r="C468" s="41"/>
      <c r="D468" s="228" t="s">
        <v>175</v>
      </c>
      <c r="E468" s="41"/>
      <c r="F468" s="229" t="s">
        <v>948</v>
      </c>
      <c r="G468" s="41"/>
      <c r="H468" s="41"/>
      <c r="I468" s="212"/>
      <c r="J468" s="41"/>
      <c r="K468" s="41"/>
      <c r="L468" s="45"/>
      <c r="M468" s="213"/>
      <c r="N468" s="214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175</v>
      </c>
      <c r="AU468" s="18" t="s">
        <v>83</v>
      </c>
    </row>
    <row r="469" s="13" customFormat="1">
      <c r="A469" s="13"/>
      <c r="B469" s="230"/>
      <c r="C469" s="231"/>
      <c r="D469" s="210" t="s">
        <v>212</v>
      </c>
      <c r="E469" s="232" t="s">
        <v>19</v>
      </c>
      <c r="F469" s="233" t="s">
        <v>760</v>
      </c>
      <c r="G469" s="231"/>
      <c r="H469" s="232" t="s">
        <v>19</v>
      </c>
      <c r="I469" s="234"/>
      <c r="J469" s="231"/>
      <c r="K469" s="231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212</v>
      </c>
      <c r="AU469" s="239" t="s">
        <v>83</v>
      </c>
      <c r="AV469" s="13" t="s">
        <v>80</v>
      </c>
      <c r="AW469" s="13" t="s">
        <v>33</v>
      </c>
      <c r="AX469" s="13" t="s">
        <v>72</v>
      </c>
      <c r="AY469" s="239" t="s">
        <v>126</v>
      </c>
    </row>
    <row r="470" s="14" customFormat="1">
      <c r="A470" s="14"/>
      <c r="B470" s="240"/>
      <c r="C470" s="241"/>
      <c r="D470" s="210" t="s">
        <v>212</v>
      </c>
      <c r="E470" s="242" t="s">
        <v>19</v>
      </c>
      <c r="F470" s="243" t="s">
        <v>769</v>
      </c>
      <c r="G470" s="241"/>
      <c r="H470" s="244">
        <v>58.409999999999997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212</v>
      </c>
      <c r="AU470" s="250" t="s">
        <v>83</v>
      </c>
      <c r="AV470" s="14" t="s">
        <v>83</v>
      </c>
      <c r="AW470" s="14" t="s">
        <v>33</v>
      </c>
      <c r="AX470" s="14" t="s">
        <v>80</v>
      </c>
      <c r="AY470" s="250" t="s">
        <v>126</v>
      </c>
    </row>
    <row r="471" s="2" customFormat="1" ht="24.15" customHeight="1">
      <c r="A471" s="39"/>
      <c r="B471" s="40"/>
      <c r="C471" s="251" t="s">
        <v>473</v>
      </c>
      <c r="D471" s="251" t="s">
        <v>222</v>
      </c>
      <c r="E471" s="252" t="s">
        <v>949</v>
      </c>
      <c r="F471" s="253" t="s">
        <v>950</v>
      </c>
      <c r="G471" s="254" t="s">
        <v>229</v>
      </c>
      <c r="H471" s="255">
        <v>61.331000000000003</v>
      </c>
      <c r="I471" s="256"/>
      <c r="J471" s="257">
        <f>ROUND(I471*H471,2)</f>
        <v>0</v>
      </c>
      <c r="K471" s="253" t="s">
        <v>172</v>
      </c>
      <c r="L471" s="258"/>
      <c r="M471" s="259" t="s">
        <v>19</v>
      </c>
      <c r="N471" s="260" t="s">
        <v>43</v>
      </c>
      <c r="O471" s="85"/>
      <c r="P471" s="206">
        <f>O471*H471</f>
        <v>0</v>
      </c>
      <c r="Q471" s="206">
        <v>0.00059999999999999995</v>
      </c>
      <c r="R471" s="206">
        <f>Q471*H471</f>
        <v>0.036798600000000001</v>
      </c>
      <c r="S471" s="206">
        <v>0</v>
      </c>
      <c r="T471" s="20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08" t="s">
        <v>462</v>
      </c>
      <c r="AT471" s="208" t="s">
        <v>222</v>
      </c>
      <c r="AU471" s="208" t="s">
        <v>83</v>
      </c>
      <c r="AY471" s="18" t="s">
        <v>126</v>
      </c>
      <c r="BE471" s="209">
        <f>IF(N471="základní",J471,0)</f>
        <v>0</v>
      </c>
      <c r="BF471" s="209">
        <f>IF(N471="snížená",J471,0)</f>
        <v>0</v>
      </c>
      <c r="BG471" s="209">
        <f>IF(N471="zákl. přenesená",J471,0)</f>
        <v>0</v>
      </c>
      <c r="BH471" s="209">
        <f>IF(N471="sníž. přenesená",J471,0)</f>
        <v>0</v>
      </c>
      <c r="BI471" s="209">
        <f>IF(N471="nulová",J471,0)</f>
        <v>0</v>
      </c>
      <c r="BJ471" s="18" t="s">
        <v>80</v>
      </c>
      <c r="BK471" s="209">
        <f>ROUND(I471*H471,2)</f>
        <v>0</v>
      </c>
      <c r="BL471" s="18" t="s">
        <v>372</v>
      </c>
      <c r="BM471" s="208" t="s">
        <v>951</v>
      </c>
    </row>
    <row r="472" s="2" customFormat="1">
      <c r="A472" s="39"/>
      <c r="B472" s="40"/>
      <c r="C472" s="41"/>
      <c r="D472" s="210" t="s">
        <v>132</v>
      </c>
      <c r="E472" s="41"/>
      <c r="F472" s="211" t="s">
        <v>950</v>
      </c>
      <c r="G472" s="41"/>
      <c r="H472" s="41"/>
      <c r="I472" s="212"/>
      <c r="J472" s="41"/>
      <c r="K472" s="41"/>
      <c r="L472" s="45"/>
      <c r="M472" s="213"/>
      <c r="N472" s="214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132</v>
      </c>
      <c r="AU472" s="18" t="s">
        <v>83</v>
      </c>
    </row>
    <row r="473" s="14" customFormat="1">
      <c r="A473" s="14"/>
      <c r="B473" s="240"/>
      <c r="C473" s="241"/>
      <c r="D473" s="210" t="s">
        <v>212</v>
      </c>
      <c r="E473" s="241"/>
      <c r="F473" s="243" t="s">
        <v>952</v>
      </c>
      <c r="G473" s="241"/>
      <c r="H473" s="244">
        <v>61.331000000000003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212</v>
      </c>
      <c r="AU473" s="250" t="s">
        <v>83</v>
      </c>
      <c r="AV473" s="14" t="s">
        <v>83</v>
      </c>
      <c r="AW473" s="14" t="s">
        <v>4</v>
      </c>
      <c r="AX473" s="14" t="s">
        <v>80</v>
      </c>
      <c r="AY473" s="250" t="s">
        <v>126</v>
      </c>
    </row>
    <row r="474" s="2" customFormat="1" ht="24.15" customHeight="1">
      <c r="A474" s="39"/>
      <c r="B474" s="40"/>
      <c r="C474" s="197" t="s">
        <v>480</v>
      </c>
      <c r="D474" s="197" t="s">
        <v>127</v>
      </c>
      <c r="E474" s="198" t="s">
        <v>953</v>
      </c>
      <c r="F474" s="199" t="s">
        <v>954</v>
      </c>
      <c r="G474" s="200" t="s">
        <v>216</v>
      </c>
      <c r="H474" s="201">
        <v>0.036999999999999998</v>
      </c>
      <c r="I474" s="202"/>
      <c r="J474" s="203">
        <f>ROUND(I474*H474,2)</f>
        <v>0</v>
      </c>
      <c r="K474" s="199" t="s">
        <v>172</v>
      </c>
      <c r="L474" s="45"/>
      <c r="M474" s="204" t="s">
        <v>19</v>
      </c>
      <c r="N474" s="205" t="s">
        <v>43</v>
      </c>
      <c r="O474" s="85"/>
      <c r="P474" s="206">
        <f>O474*H474</f>
        <v>0</v>
      </c>
      <c r="Q474" s="206">
        <v>0</v>
      </c>
      <c r="R474" s="206">
        <f>Q474*H474</f>
        <v>0</v>
      </c>
      <c r="S474" s="206">
        <v>0</v>
      </c>
      <c r="T474" s="20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08" t="s">
        <v>372</v>
      </c>
      <c r="AT474" s="208" t="s">
        <v>127</v>
      </c>
      <c r="AU474" s="208" t="s">
        <v>83</v>
      </c>
      <c r="AY474" s="18" t="s">
        <v>126</v>
      </c>
      <c r="BE474" s="209">
        <f>IF(N474="základní",J474,0)</f>
        <v>0</v>
      </c>
      <c r="BF474" s="209">
        <f>IF(N474="snížená",J474,0)</f>
        <v>0</v>
      </c>
      <c r="BG474" s="209">
        <f>IF(N474="zákl. přenesená",J474,0)</f>
        <v>0</v>
      </c>
      <c r="BH474" s="209">
        <f>IF(N474="sníž. přenesená",J474,0)</f>
        <v>0</v>
      </c>
      <c r="BI474" s="209">
        <f>IF(N474="nulová",J474,0)</f>
        <v>0</v>
      </c>
      <c r="BJ474" s="18" t="s">
        <v>80</v>
      </c>
      <c r="BK474" s="209">
        <f>ROUND(I474*H474,2)</f>
        <v>0</v>
      </c>
      <c r="BL474" s="18" t="s">
        <v>372</v>
      </c>
      <c r="BM474" s="208" t="s">
        <v>955</v>
      </c>
    </row>
    <row r="475" s="2" customFormat="1">
      <c r="A475" s="39"/>
      <c r="B475" s="40"/>
      <c r="C475" s="41"/>
      <c r="D475" s="210" t="s">
        <v>132</v>
      </c>
      <c r="E475" s="41"/>
      <c r="F475" s="211" t="s">
        <v>956</v>
      </c>
      <c r="G475" s="41"/>
      <c r="H475" s="41"/>
      <c r="I475" s="212"/>
      <c r="J475" s="41"/>
      <c r="K475" s="41"/>
      <c r="L475" s="45"/>
      <c r="M475" s="213"/>
      <c r="N475" s="214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132</v>
      </c>
      <c r="AU475" s="18" t="s">
        <v>83</v>
      </c>
    </row>
    <row r="476" s="2" customFormat="1">
      <c r="A476" s="39"/>
      <c r="B476" s="40"/>
      <c r="C476" s="41"/>
      <c r="D476" s="228" t="s">
        <v>175</v>
      </c>
      <c r="E476" s="41"/>
      <c r="F476" s="229" t="s">
        <v>957</v>
      </c>
      <c r="G476" s="41"/>
      <c r="H476" s="41"/>
      <c r="I476" s="212"/>
      <c r="J476" s="41"/>
      <c r="K476" s="41"/>
      <c r="L476" s="45"/>
      <c r="M476" s="213"/>
      <c r="N476" s="214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175</v>
      </c>
      <c r="AU476" s="18" t="s">
        <v>83</v>
      </c>
    </row>
    <row r="477" s="11" customFormat="1" ht="22.8" customHeight="1">
      <c r="A477" s="11"/>
      <c r="B477" s="183"/>
      <c r="C477" s="184"/>
      <c r="D477" s="185" t="s">
        <v>71</v>
      </c>
      <c r="E477" s="226" t="s">
        <v>958</v>
      </c>
      <c r="F477" s="226" t="s">
        <v>959</v>
      </c>
      <c r="G477" s="184"/>
      <c r="H477" s="184"/>
      <c r="I477" s="187"/>
      <c r="J477" s="227">
        <f>BK477</f>
        <v>0</v>
      </c>
      <c r="K477" s="184"/>
      <c r="L477" s="189"/>
      <c r="M477" s="190"/>
      <c r="N477" s="191"/>
      <c r="O477" s="191"/>
      <c r="P477" s="192">
        <f>SUM(P478:P487)</f>
        <v>0</v>
      </c>
      <c r="Q477" s="191"/>
      <c r="R477" s="192">
        <f>SUM(R478:R487)</f>
        <v>0</v>
      </c>
      <c r="S477" s="191"/>
      <c r="T477" s="193">
        <f>SUM(T478:T487)</f>
        <v>1.63548</v>
      </c>
      <c r="U477" s="11"/>
      <c r="V477" s="11"/>
      <c r="W477" s="11"/>
      <c r="X477" s="11"/>
      <c r="Y477" s="11"/>
      <c r="Z477" s="11"/>
      <c r="AA477" s="11"/>
      <c r="AB477" s="11"/>
      <c r="AC477" s="11"/>
      <c r="AD477" s="11"/>
      <c r="AE477" s="11"/>
      <c r="AR477" s="194" t="s">
        <v>83</v>
      </c>
      <c r="AT477" s="195" t="s">
        <v>71</v>
      </c>
      <c r="AU477" s="195" t="s">
        <v>80</v>
      </c>
      <c r="AY477" s="194" t="s">
        <v>126</v>
      </c>
      <c r="BK477" s="196">
        <f>SUM(BK478:BK487)</f>
        <v>0</v>
      </c>
    </row>
    <row r="478" s="2" customFormat="1" ht="21.75" customHeight="1">
      <c r="A478" s="39"/>
      <c r="B478" s="40"/>
      <c r="C478" s="197" t="s">
        <v>462</v>
      </c>
      <c r="D478" s="197" t="s">
        <v>127</v>
      </c>
      <c r="E478" s="198" t="s">
        <v>960</v>
      </c>
      <c r="F478" s="199" t="s">
        <v>961</v>
      </c>
      <c r="G478" s="200" t="s">
        <v>229</v>
      </c>
      <c r="H478" s="201">
        <v>58.409999999999997</v>
      </c>
      <c r="I478" s="202"/>
      <c r="J478" s="203">
        <f>ROUND(I478*H478,2)</f>
        <v>0</v>
      </c>
      <c r="K478" s="199" t="s">
        <v>172</v>
      </c>
      <c r="L478" s="45"/>
      <c r="M478" s="204" t="s">
        <v>19</v>
      </c>
      <c r="N478" s="205" t="s">
        <v>43</v>
      </c>
      <c r="O478" s="85"/>
      <c r="P478" s="206">
        <f>O478*H478</f>
        <v>0</v>
      </c>
      <c r="Q478" s="206">
        <v>0</v>
      </c>
      <c r="R478" s="206">
        <f>Q478*H478</f>
        <v>0</v>
      </c>
      <c r="S478" s="206">
        <v>0.014</v>
      </c>
      <c r="T478" s="207">
        <f>S478*H478</f>
        <v>0.81774000000000002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08" t="s">
        <v>372</v>
      </c>
      <c r="AT478" s="208" t="s">
        <v>127</v>
      </c>
      <c r="AU478" s="208" t="s">
        <v>83</v>
      </c>
      <c r="AY478" s="18" t="s">
        <v>126</v>
      </c>
      <c r="BE478" s="209">
        <f>IF(N478="základní",J478,0)</f>
        <v>0</v>
      </c>
      <c r="BF478" s="209">
        <f>IF(N478="snížená",J478,0)</f>
        <v>0</v>
      </c>
      <c r="BG478" s="209">
        <f>IF(N478="zákl. přenesená",J478,0)</f>
        <v>0</v>
      </c>
      <c r="BH478" s="209">
        <f>IF(N478="sníž. přenesená",J478,0)</f>
        <v>0</v>
      </c>
      <c r="BI478" s="209">
        <f>IF(N478="nulová",J478,0)</f>
        <v>0</v>
      </c>
      <c r="BJ478" s="18" t="s">
        <v>80</v>
      </c>
      <c r="BK478" s="209">
        <f>ROUND(I478*H478,2)</f>
        <v>0</v>
      </c>
      <c r="BL478" s="18" t="s">
        <v>372</v>
      </c>
      <c r="BM478" s="208" t="s">
        <v>962</v>
      </c>
    </row>
    <row r="479" s="2" customFormat="1">
      <c r="A479" s="39"/>
      <c r="B479" s="40"/>
      <c r="C479" s="41"/>
      <c r="D479" s="210" t="s">
        <v>132</v>
      </c>
      <c r="E479" s="41"/>
      <c r="F479" s="211" t="s">
        <v>963</v>
      </c>
      <c r="G479" s="41"/>
      <c r="H479" s="41"/>
      <c r="I479" s="212"/>
      <c r="J479" s="41"/>
      <c r="K479" s="41"/>
      <c r="L479" s="45"/>
      <c r="M479" s="213"/>
      <c r="N479" s="214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132</v>
      </c>
      <c r="AU479" s="18" t="s">
        <v>83</v>
      </c>
    </row>
    <row r="480" s="2" customFormat="1">
      <c r="A480" s="39"/>
      <c r="B480" s="40"/>
      <c r="C480" s="41"/>
      <c r="D480" s="228" t="s">
        <v>175</v>
      </c>
      <c r="E480" s="41"/>
      <c r="F480" s="229" t="s">
        <v>964</v>
      </c>
      <c r="G480" s="41"/>
      <c r="H480" s="41"/>
      <c r="I480" s="212"/>
      <c r="J480" s="41"/>
      <c r="K480" s="41"/>
      <c r="L480" s="45"/>
      <c r="M480" s="213"/>
      <c r="N480" s="214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175</v>
      </c>
      <c r="AU480" s="18" t="s">
        <v>83</v>
      </c>
    </row>
    <row r="481" s="13" customFormat="1">
      <c r="A481" s="13"/>
      <c r="B481" s="230"/>
      <c r="C481" s="231"/>
      <c r="D481" s="210" t="s">
        <v>212</v>
      </c>
      <c r="E481" s="232" t="s">
        <v>19</v>
      </c>
      <c r="F481" s="233" t="s">
        <v>760</v>
      </c>
      <c r="G481" s="231"/>
      <c r="H481" s="232" t="s">
        <v>19</v>
      </c>
      <c r="I481" s="234"/>
      <c r="J481" s="231"/>
      <c r="K481" s="231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212</v>
      </c>
      <c r="AU481" s="239" t="s">
        <v>83</v>
      </c>
      <c r="AV481" s="13" t="s">
        <v>80</v>
      </c>
      <c r="AW481" s="13" t="s">
        <v>33</v>
      </c>
      <c r="AX481" s="13" t="s">
        <v>72</v>
      </c>
      <c r="AY481" s="239" t="s">
        <v>126</v>
      </c>
    </row>
    <row r="482" s="14" customFormat="1">
      <c r="A482" s="14"/>
      <c r="B482" s="240"/>
      <c r="C482" s="241"/>
      <c r="D482" s="210" t="s">
        <v>212</v>
      </c>
      <c r="E482" s="242" t="s">
        <v>19</v>
      </c>
      <c r="F482" s="243" t="s">
        <v>965</v>
      </c>
      <c r="G482" s="241"/>
      <c r="H482" s="244">
        <v>58.409999999999997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212</v>
      </c>
      <c r="AU482" s="250" t="s">
        <v>83</v>
      </c>
      <c r="AV482" s="14" t="s">
        <v>83</v>
      </c>
      <c r="AW482" s="14" t="s">
        <v>33</v>
      </c>
      <c r="AX482" s="14" t="s">
        <v>80</v>
      </c>
      <c r="AY482" s="250" t="s">
        <v>126</v>
      </c>
    </row>
    <row r="483" s="2" customFormat="1" ht="16.5" customHeight="1">
      <c r="A483" s="39"/>
      <c r="B483" s="40"/>
      <c r="C483" s="197" t="s">
        <v>487</v>
      </c>
      <c r="D483" s="197" t="s">
        <v>127</v>
      </c>
      <c r="E483" s="198" t="s">
        <v>966</v>
      </c>
      <c r="F483" s="199" t="s">
        <v>967</v>
      </c>
      <c r="G483" s="200" t="s">
        <v>229</v>
      </c>
      <c r="H483" s="201">
        <v>58.409999999999997</v>
      </c>
      <c r="I483" s="202"/>
      <c r="J483" s="203">
        <f>ROUND(I483*H483,2)</f>
        <v>0</v>
      </c>
      <c r="K483" s="199" t="s">
        <v>172</v>
      </c>
      <c r="L483" s="45"/>
      <c r="M483" s="204" t="s">
        <v>19</v>
      </c>
      <c r="N483" s="205" t="s">
        <v>43</v>
      </c>
      <c r="O483" s="85"/>
      <c r="P483" s="206">
        <f>O483*H483</f>
        <v>0</v>
      </c>
      <c r="Q483" s="206">
        <v>0</v>
      </c>
      <c r="R483" s="206">
        <f>Q483*H483</f>
        <v>0</v>
      </c>
      <c r="S483" s="206">
        <v>0.014</v>
      </c>
      <c r="T483" s="207">
        <f>S483*H483</f>
        <v>0.81774000000000002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08" t="s">
        <v>372</v>
      </c>
      <c r="AT483" s="208" t="s">
        <v>127</v>
      </c>
      <c r="AU483" s="208" t="s">
        <v>83</v>
      </c>
      <c r="AY483" s="18" t="s">
        <v>126</v>
      </c>
      <c r="BE483" s="209">
        <f>IF(N483="základní",J483,0)</f>
        <v>0</v>
      </c>
      <c r="BF483" s="209">
        <f>IF(N483="snížená",J483,0)</f>
        <v>0</v>
      </c>
      <c r="BG483" s="209">
        <f>IF(N483="zákl. přenesená",J483,0)</f>
        <v>0</v>
      </c>
      <c r="BH483" s="209">
        <f>IF(N483="sníž. přenesená",J483,0)</f>
        <v>0</v>
      </c>
      <c r="BI483" s="209">
        <f>IF(N483="nulová",J483,0)</f>
        <v>0</v>
      </c>
      <c r="BJ483" s="18" t="s">
        <v>80</v>
      </c>
      <c r="BK483" s="209">
        <f>ROUND(I483*H483,2)</f>
        <v>0</v>
      </c>
      <c r="BL483" s="18" t="s">
        <v>372</v>
      </c>
      <c r="BM483" s="208" t="s">
        <v>968</v>
      </c>
    </row>
    <row r="484" s="2" customFormat="1">
      <c r="A484" s="39"/>
      <c r="B484" s="40"/>
      <c r="C484" s="41"/>
      <c r="D484" s="210" t="s">
        <v>132</v>
      </c>
      <c r="E484" s="41"/>
      <c r="F484" s="211" t="s">
        <v>969</v>
      </c>
      <c r="G484" s="41"/>
      <c r="H484" s="41"/>
      <c r="I484" s="212"/>
      <c r="J484" s="41"/>
      <c r="K484" s="41"/>
      <c r="L484" s="45"/>
      <c r="M484" s="213"/>
      <c r="N484" s="214"/>
      <c r="O484" s="85"/>
      <c r="P484" s="85"/>
      <c r="Q484" s="85"/>
      <c r="R484" s="85"/>
      <c r="S484" s="85"/>
      <c r="T484" s="86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132</v>
      </c>
      <c r="AU484" s="18" t="s">
        <v>83</v>
      </c>
    </row>
    <row r="485" s="2" customFormat="1">
      <c r="A485" s="39"/>
      <c r="B485" s="40"/>
      <c r="C485" s="41"/>
      <c r="D485" s="228" t="s">
        <v>175</v>
      </c>
      <c r="E485" s="41"/>
      <c r="F485" s="229" t="s">
        <v>970</v>
      </c>
      <c r="G485" s="41"/>
      <c r="H485" s="41"/>
      <c r="I485" s="212"/>
      <c r="J485" s="41"/>
      <c r="K485" s="41"/>
      <c r="L485" s="45"/>
      <c r="M485" s="213"/>
      <c r="N485" s="214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175</v>
      </c>
      <c r="AU485" s="18" t="s">
        <v>83</v>
      </c>
    </row>
    <row r="486" s="13" customFormat="1">
      <c r="A486" s="13"/>
      <c r="B486" s="230"/>
      <c r="C486" s="231"/>
      <c r="D486" s="210" t="s">
        <v>212</v>
      </c>
      <c r="E486" s="232" t="s">
        <v>19</v>
      </c>
      <c r="F486" s="233" t="s">
        <v>760</v>
      </c>
      <c r="G486" s="231"/>
      <c r="H486" s="232" t="s">
        <v>19</v>
      </c>
      <c r="I486" s="234"/>
      <c r="J486" s="231"/>
      <c r="K486" s="231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212</v>
      </c>
      <c r="AU486" s="239" t="s">
        <v>83</v>
      </c>
      <c r="AV486" s="13" t="s">
        <v>80</v>
      </c>
      <c r="AW486" s="13" t="s">
        <v>33</v>
      </c>
      <c r="AX486" s="13" t="s">
        <v>72</v>
      </c>
      <c r="AY486" s="239" t="s">
        <v>126</v>
      </c>
    </row>
    <row r="487" s="14" customFormat="1">
      <c r="A487" s="14"/>
      <c r="B487" s="240"/>
      <c r="C487" s="241"/>
      <c r="D487" s="210" t="s">
        <v>212</v>
      </c>
      <c r="E487" s="242" t="s">
        <v>19</v>
      </c>
      <c r="F487" s="243" t="s">
        <v>971</v>
      </c>
      <c r="G487" s="241"/>
      <c r="H487" s="244">
        <v>58.409999999999997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212</v>
      </c>
      <c r="AU487" s="250" t="s">
        <v>83</v>
      </c>
      <c r="AV487" s="14" t="s">
        <v>83</v>
      </c>
      <c r="AW487" s="14" t="s">
        <v>33</v>
      </c>
      <c r="AX487" s="14" t="s">
        <v>80</v>
      </c>
      <c r="AY487" s="250" t="s">
        <v>126</v>
      </c>
    </row>
    <row r="488" s="11" customFormat="1" ht="22.8" customHeight="1">
      <c r="A488" s="11"/>
      <c r="B488" s="183"/>
      <c r="C488" s="184"/>
      <c r="D488" s="185" t="s">
        <v>71</v>
      </c>
      <c r="E488" s="226" t="s">
        <v>439</v>
      </c>
      <c r="F488" s="226" t="s">
        <v>440</v>
      </c>
      <c r="G488" s="184"/>
      <c r="H488" s="184"/>
      <c r="I488" s="187"/>
      <c r="J488" s="227">
        <f>BK488</f>
        <v>0</v>
      </c>
      <c r="K488" s="184"/>
      <c r="L488" s="189"/>
      <c r="M488" s="190"/>
      <c r="N488" s="191"/>
      <c r="O488" s="191"/>
      <c r="P488" s="192">
        <f>SUM(P489:P551)</f>
        <v>0</v>
      </c>
      <c r="Q488" s="191"/>
      <c r="R488" s="192">
        <f>SUM(R489:R551)</f>
        <v>5.1164457599999995</v>
      </c>
      <c r="S488" s="191"/>
      <c r="T488" s="193">
        <f>SUM(T489:T551)</f>
        <v>0</v>
      </c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R488" s="194" t="s">
        <v>83</v>
      </c>
      <c r="AT488" s="195" t="s">
        <v>71</v>
      </c>
      <c r="AU488" s="195" t="s">
        <v>80</v>
      </c>
      <c r="AY488" s="194" t="s">
        <v>126</v>
      </c>
      <c r="BK488" s="196">
        <f>SUM(BK489:BK551)</f>
        <v>0</v>
      </c>
    </row>
    <row r="489" s="2" customFormat="1" ht="24.15" customHeight="1">
      <c r="A489" s="39"/>
      <c r="B489" s="40"/>
      <c r="C489" s="197" t="s">
        <v>491</v>
      </c>
      <c r="D489" s="197" t="s">
        <v>127</v>
      </c>
      <c r="E489" s="198" t="s">
        <v>442</v>
      </c>
      <c r="F489" s="199" t="s">
        <v>443</v>
      </c>
      <c r="G489" s="200" t="s">
        <v>229</v>
      </c>
      <c r="H489" s="201">
        <v>270.92000000000002</v>
      </c>
      <c r="I489" s="202"/>
      <c r="J489" s="203">
        <f>ROUND(I489*H489,2)</f>
        <v>0</v>
      </c>
      <c r="K489" s="199" t="s">
        <v>172</v>
      </c>
      <c r="L489" s="45"/>
      <c r="M489" s="204" t="s">
        <v>19</v>
      </c>
      <c r="N489" s="205" t="s">
        <v>43</v>
      </c>
      <c r="O489" s="85"/>
      <c r="P489" s="206">
        <f>O489*H489</f>
        <v>0</v>
      </c>
      <c r="Q489" s="206">
        <v>0.015769999999999999</v>
      </c>
      <c r="R489" s="206">
        <f>Q489*H489</f>
        <v>4.2724083999999998</v>
      </c>
      <c r="S489" s="206">
        <v>0</v>
      </c>
      <c r="T489" s="20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08" t="s">
        <v>372</v>
      </c>
      <c r="AT489" s="208" t="s">
        <v>127</v>
      </c>
      <c r="AU489" s="208" t="s">
        <v>83</v>
      </c>
      <c r="AY489" s="18" t="s">
        <v>126</v>
      </c>
      <c r="BE489" s="209">
        <f>IF(N489="základní",J489,0)</f>
        <v>0</v>
      </c>
      <c r="BF489" s="209">
        <f>IF(N489="snížená",J489,0)</f>
        <v>0</v>
      </c>
      <c r="BG489" s="209">
        <f>IF(N489="zákl. přenesená",J489,0)</f>
        <v>0</v>
      </c>
      <c r="BH489" s="209">
        <f>IF(N489="sníž. přenesená",J489,0)</f>
        <v>0</v>
      </c>
      <c r="BI489" s="209">
        <f>IF(N489="nulová",J489,0)</f>
        <v>0</v>
      </c>
      <c r="BJ489" s="18" t="s">
        <v>80</v>
      </c>
      <c r="BK489" s="209">
        <f>ROUND(I489*H489,2)</f>
        <v>0</v>
      </c>
      <c r="BL489" s="18" t="s">
        <v>372</v>
      </c>
      <c r="BM489" s="208" t="s">
        <v>972</v>
      </c>
    </row>
    <row r="490" s="2" customFormat="1">
      <c r="A490" s="39"/>
      <c r="B490" s="40"/>
      <c r="C490" s="41"/>
      <c r="D490" s="210" t="s">
        <v>132</v>
      </c>
      <c r="E490" s="41"/>
      <c r="F490" s="211" t="s">
        <v>445</v>
      </c>
      <c r="G490" s="41"/>
      <c r="H490" s="41"/>
      <c r="I490" s="212"/>
      <c r="J490" s="41"/>
      <c r="K490" s="41"/>
      <c r="L490" s="45"/>
      <c r="M490" s="213"/>
      <c r="N490" s="214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132</v>
      </c>
      <c r="AU490" s="18" t="s">
        <v>83</v>
      </c>
    </row>
    <row r="491" s="2" customFormat="1">
      <c r="A491" s="39"/>
      <c r="B491" s="40"/>
      <c r="C491" s="41"/>
      <c r="D491" s="228" t="s">
        <v>175</v>
      </c>
      <c r="E491" s="41"/>
      <c r="F491" s="229" t="s">
        <v>446</v>
      </c>
      <c r="G491" s="41"/>
      <c r="H491" s="41"/>
      <c r="I491" s="212"/>
      <c r="J491" s="41"/>
      <c r="K491" s="41"/>
      <c r="L491" s="45"/>
      <c r="M491" s="213"/>
      <c r="N491" s="214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175</v>
      </c>
      <c r="AU491" s="18" t="s">
        <v>83</v>
      </c>
    </row>
    <row r="492" s="14" customFormat="1">
      <c r="A492" s="14"/>
      <c r="B492" s="240"/>
      <c r="C492" s="241"/>
      <c r="D492" s="210" t="s">
        <v>212</v>
      </c>
      <c r="E492" s="242" t="s">
        <v>19</v>
      </c>
      <c r="F492" s="243" t="s">
        <v>890</v>
      </c>
      <c r="G492" s="241"/>
      <c r="H492" s="244">
        <v>35.390000000000001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212</v>
      </c>
      <c r="AU492" s="250" t="s">
        <v>83</v>
      </c>
      <c r="AV492" s="14" t="s">
        <v>83</v>
      </c>
      <c r="AW492" s="14" t="s">
        <v>33</v>
      </c>
      <c r="AX492" s="14" t="s">
        <v>72</v>
      </c>
      <c r="AY492" s="250" t="s">
        <v>126</v>
      </c>
    </row>
    <row r="493" s="14" customFormat="1">
      <c r="A493" s="14"/>
      <c r="B493" s="240"/>
      <c r="C493" s="241"/>
      <c r="D493" s="210" t="s">
        <v>212</v>
      </c>
      <c r="E493" s="242" t="s">
        <v>19</v>
      </c>
      <c r="F493" s="243" t="s">
        <v>891</v>
      </c>
      <c r="G493" s="241"/>
      <c r="H493" s="244">
        <v>5.9000000000000004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212</v>
      </c>
      <c r="AU493" s="250" t="s">
        <v>83</v>
      </c>
      <c r="AV493" s="14" t="s">
        <v>83</v>
      </c>
      <c r="AW493" s="14" t="s">
        <v>33</v>
      </c>
      <c r="AX493" s="14" t="s">
        <v>72</v>
      </c>
      <c r="AY493" s="250" t="s">
        <v>126</v>
      </c>
    </row>
    <row r="494" s="14" customFormat="1">
      <c r="A494" s="14"/>
      <c r="B494" s="240"/>
      <c r="C494" s="241"/>
      <c r="D494" s="210" t="s">
        <v>212</v>
      </c>
      <c r="E494" s="242" t="s">
        <v>19</v>
      </c>
      <c r="F494" s="243" t="s">
        <v>892</v>
      </c>
      <c r="G494" s="241"/>
      <c r="H494" s="244">
        <v>21.420000000000002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212</v>
      </c>
      <c r="AU494" s="250" t="s">
        <v>83</v>
      </c>
      <c r="AV494" s="14" t="s">
        <v>83</v>
      </c>
      <c r="AW494" s="14" t="s">
        <v>33</v>
      </c>
      <c r="AX494" s="14" t="s">
        <v>72</v>
      </c>
      <c r="AY494" s="250" t="s">
        <v>126</v>
      </c>
    </row>
    <row r="495" s="14" customFormat="1">
      <c r="A495" s="14"/>
      <c r="B495" s="240"/>
      <c r="C495" s="241"/>
      <c r="D495" s="210" t="s">
        <v>212</v>
      </c>
      <c r="E495" s="242" t="s">
        <v>19</v>
      </c>
      <c r="F495" s="243" t="s">
        <v>893</v>
      </c>
      <c r="G495" s="241"/>
      <c r="H495" s="244">
        <v>58.350000000000001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212</v>
      </c>
      <c r="AU495" s="250" t="s">
        <v>83</v>
      </c>
      <c r="AV495" s="14" t="s">
        <v>83</v>
      </c>
      <c r="AW495" s="14" t="s">
        <v>33</v>
      </c>
      <c r="AX495" s="14" t="s">
        <v>72</v>
      </c>
      <c r="AY495" s="250" t="s">
        <v>126</v>
      </c>
    </row>
    <row r="496" s="14" customFormat="1">
      <c r="A496" s="14"/>
      <c r="B496" s="240"/>
      <c r="C496" s="241"/>
      <c r="D496" s="210" t="s">
        <v>212</v>
      </c>
      <c r="E496" s="242" t="s">
        <v>19</v>
      </c>
      <c r="F496" s="243" t="s">
        <v>894</v>
      </c>
      <c r="G496" s="241"/>
      <c r="H496" s="244">
        <v>13.800000000000001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212</v>
      </c>
      <c r="AU496" s="250" t="s">
        <v>83</v>
      </c>
      <c r="AV496" s="14" t="s">
        <v>83</v>
      </c>
      <c r="AW496" s="14" t="s">
        <v>33</v>
      </c>
      <c r="AX496" s="14" t="s">
        <v>72</v>
      </c>
      <c r="AY496" s="250" t="s">
        <v>126</v>
      </c>
    </row>
    <row r="497" s="14" customFormat="1">
      <c r="A497" s="14"/>
      <c r="B497" s="240"/>
      <c r="C497" s="241"/>
      <c r="D497" s="210" t="s">
        <v>212</v>
      </c>
      <c r="E497" s="242" t="s">
        <v>19</v>
      </c>
      <c r="F497" s="243" t="s">
        <v>895</v>
      </c>
      <c r="G497" s="241"/>
      <c r="H497" s="244">
        <v>58.649999999999999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212</v>
      </c>
      <c r="AU497" s="250" t="s">
        <v>83</v>
      </c>
      <c r="AV497" s="14" t="s">
        <v>83</v>
      </c>
      <c r="AW497" s="14" t="s">
        <v>33</v>
      </c>
      <c r="AX497" s="14" t="s">
        <v>72</v>
      </c>
      <c r="AY497" s="250" t="s">
        <v>126</v>
      </c>
    </row>
    <row r="498" s="14" customFormat="1">
      <c r="A498" s="14"/>
      <c r="B498" s="240"/>
      <c r="C498" s="241"/>
      <c r="D498" s="210" t="s">
        <v>212</v>
      </c>
      <c r="E498" s="242" t="s">
        <v>19</v>
      </c>
      <c r="F498" s="243" t="s">
        <v>896</v>
      </c>
      <c r="G498" s="241"/>
      <c r="H498" s="244">
        <v>58.259999999999998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212</v>
      </c>
      <c r="AU498" s="250" t="s">
        <v>83</v>
      </c>
      <c r="AV498" s="14" t="s">
        <v>83</v>
      </c>
      <c r="AW498" s="14" t="s">
        <v>33</v>
      </c>
      <c r="AX498" s="14" t="s">
        <v>72</v>
      </c>
      <c r="AY498" s="250" t="s">
        <v>126</v>
      </c>
    </row>
    <row r="499" s="14" customFormat="1">
      <c r="A499" s="14"/>
      <c r="B499" s="240"/>
      <c r="C499" s="241"/>
      <c r="D499" s="210" t="s">
        <v>212</v>
      </c>
      <c r="E499" s="242" t="s">
        <v>19</v>
      </c>
      <c r="F499" s="243" t="s">
        <v>901</v>
      </c>
      <c r="G499" s="241"/>
      <c r="H499" s="244">
        <v>19.149999999999999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212</v>
      </c>
      <c r="AU499" s="250" t="s">
        <v>83</v>
      </c>
      <c r="AV499" s="14" t="s">
        <v>83</v>
      </c>
      <c r="AW499" s="14" t="s">
        <v>33</v>
      </c>
      <c r="AX499" s="14" t="s">
        <v>72</v>
      </c>
      <c r="AY499" s="250" t="s">
        <v>126</v>
      </c>
    </row>
    <row r="500" s="15" customFormat="1">
      <c r="A500" s="15"/>
      <c r="B500" s="261"/>
      <c r="C500" s="262"/>
      <c r="D500" s="210" t="s">
        <v>212</v>
      </c>
      <c r="E500" s="263" t="s">
        <v>19</v>
      </c>
      <c r="F500" s="264" t="s">
        <v>248</v>
      </c>
      <c r="G500" s="262"/>
      <c r="H500" s="265">
        <v>270.92000000000002</v>
      </c>
      <c r="I500" s="266"/>
      <c r="J500" s="262"/>
      <c r="K500" s="262"/>
      <c r="L500" s="267"/>
      <c r="M500" s="268"/>
      <c r="N500" s="269"/>
      <c r="O500" s="269"/>
      <c r="P500" s="269"/>
      <c r="Q500" s="269"/>
      <c r="R500" s="269"/>
      <c r="S500" s="269"/>
      <c r="T500" s="27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1" t="s">
        <v>212</v>
      </c>
      <c r="AU500" s="271" t="s">
        <v>83</v>
      </c>
      <c r="AV500" s="15" t="s">
        <v>125</v>
      </c>
      <c r="AW500" s="15" t="s">
        <v>33</v>
      </c>
      <c r="AX500" s="15" t="s">
        <v>80</v>
      </c>
      <c r="AY500" s="271" t="s">
        <v>126</v>
      </c>
    </row>
    <row r="501" s="2" customFormat="1" ht="24.15" customHeight="1">
      <c r="A501" s="39"/>
      <c r="B501" s="40"/>
      <c r="C501" s="197" t="s">
        <v>497</v>
      </c>
      <c r="D501" s="197" t="s">
        <v>127</v>
      </c>
      <c r="E501" s="198" t="s">
        <v>448</v>
      </c>
      <c r="F501" s="199" t="s">
        <v>449</v>
      </c>
      <c r="G501" s="200" t="s">
        <v>229</v>
      </c>
      <c r="H501" s="201">
        <v>26.440000000000001</v>
      </c>
      <c r="I501" s="202"/>
      <c r="J501" s="203">
        <f>ROUND(I501*H501,2)</f>
        <v>0</v>
      </c>
      <c r="K501" s="199" t="s">
        <v>172</v>
      </c>
      <c r="L501" s="45"/>
      <c r="M501" s="204" t="s">
        <v>19</v>
      </c>
      <c r="N501" s="205" t="s">
        <v>43</v>
      </c>
      <c r="O501" s="85"/>
      <c r="P501" s="206">
        <f>O501*H501</f>
        <v>0</v>
      </c>
      <c r="Q501" s="206">
        <v>0.016080000000000001</v>
      </c>
      <c r="R501" s="206">
        <f>Q501*H501</f>
        <v>0.42515520000000001</v>
      </c>
      <c r="S501" s="206">
        <v>0</v>
      </c>
      <c r="T501" s="20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08" t="s">
        <v>372</v>
      </c>
      <c r="AT501" s="208" t="s">
        <v>127</v>
      </c>
      <c r="AU501" s="208" t="s">
        <v>83</v>
      </c>
      <c r="AY501" s="18" t="s">
        <v>126</v>
      </c>
      <c r="BE501" s="209">
        <f>IF(N501="základní",J501,0)</f>
        <v>0</v>
      </c>
      <c r="BF501" s="209">
        <f>IF(N501="snížená",J501,0)</f>
        <v>0</v>
      </c>
      <c r="BG501" s="209">
        <f>IF(N501="zákl. přenesená",J501,0)</f>
        <v>0</v>
      </c>
      <c r="BH501" s="209">
        <f>IF(N501="sníž. přenesená",J501,0)</f>
        <v>0</v>
      </c>
      <c r="BI501" s="209">
        <f>IF(N501="nulová",J501,0)</f>
        <v>0</v>
      </c>
      <c r="BJ501" s="18" t="s">
        <v>80</v>
      </c>
      <c r="BK501" s="209">
        <f>ROUND(I501*H501,2)</f>
        <v>0</v>
      </c>
      <c r="BL501" s="18" t="s">
        <v>372</v>
      </c>
      <c r="BM501" s="208" t="s">
        <v>973</v>
      </c>
    </row>
    <row r="502" s="2" customFormat="1">
      <c r="A502" s="39"/>
      <c r="B502" s="40"/>
      <c r="C502" s="41"/>
      <c r="D502" s="210" t="s">
        <v>132</v>
      </c>
      <c r="E502" s="41"/>
      <c r="F502" s="211" t="s">
        <v>451</v>
      </c>
      <c r="G502" s="41"/>
      <c r="H502" s="41"/>
      <c r="I502" s="212"/>
      <c r="J502" s="41"/>
      <c r="K502" s="41"/>
      <c r="L502" s="45"/>
      <c r="M502" s="213"/>
      <c r="N502" s="214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132</v>
      </c>
      <c r="AU502" s="18" t="s">
        <v>83</v>
      </c>
    </row>
    <row r="503" s="2" customFormat="1">
      <c r="A503" s="39"/>
      <c r="B503" s="40"/>
      <c r="C503" s="41"/>
      <c r="D503" s="228" t="s">
        <v>175</v>
      </c>
      <c r="E503" s="41"/>
      <c r="F503" s="229" t="s">
        <v>452</v>
      </c>
      <c r="G503" s="41"/>
      <c r="H503" s="41"/>
      <c r="I503" s="212"/>
      <c r="J503" s="41"/>
      <c r="K503" s="41"/>
      <c r="L503" s="45"/>
      <c r="M503" s="213"/>
      <c r="N503" s="214"/>
      <c r="O503" s="85"/>
      <c r="P503" s="85"/>
      <c r="Q503" s="85"/>
      <c r="R503" s="85"/>
      <c r="S503" s="85"/>
      <c r="T503" s="86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175</v>
      </c>
      <c r="AU503" s="18" t="s">
        <v>83</v>
      </c>
    </row>
    <row r="504" s="14" customFormat="1">
      <c r="A504" s="14"/>
      <c r="B504" s="240"/>
      <c r="C504" s="241"/>
      <c r="D504" s="210" t="s">
        <v>212</v>
      </c>
      <c r="E504" s="242" t="s">
        <v>19</v>
      </c>
      <c r="F504" s="243" t="s">
        <v>897</v>
      </c>
      <c r="G504" s="241"/>
      <c r="H504" s="244">
        <v>13.109999999999999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212</v>
      </c>
      <c r="AU504" s="250" t="s">
        <v>83</v>
      </c>
      <c r="AV504" s="14" t="s">
        <v>83</v>
      </c>
      <c r="AW504" s="14" t="s">
        <v>33</v>
      </c>
      <c r="AX504" s="14" t="s">
        <v>72</v>
      </c>
      <c r="AY504" s="250" t="s">
        <v>126</v>
      </c>
    </row>
    <row r="505" s="14" customFormat="1">
      <c r="A505" s="14"/>
      <c r="B505" s="240"/>
      <c r="C505" s="241"/>
      <c r="D505" s="210" t="s">
        <v>212</v>
      </c>
      <c r="E505" s="242" t="s">
        <v>19</v>
      </c>
      <c r="F505" s="243" t="s">
        <v>898</v>
      </c>
      <c r="G505" s="241"/>
      <c r="H505" s="244">
        <v>5.3300000000000001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212</v>
      </c>
      <c r="AU505" s="250" t="s">
        <v>83</v>
      </c>
      <c r="AV505" s="14" t="s">
        <v>83</v>
      </c>
      <c r="AW505" s="14" t="s">
        <v>33</v>
      </c>
      <c r="AX505" s="14" t="s">
        <v>72</v>
      </c>
      <c r="AY505" s="250" t="s">
        <v>126</v>
      </c>
    </row>
    <row r="506" s="14" customFormat="1">
      <c r="A506" s="14"/>
      <c r="B506" s="240"/>
      <c r="C506" s="241"/>
      <c r="D506" s="210" t="s">
        <v>212</v>
      </c>
      <c r="E506" s="242" t="s">
        <v>19</v>
      </c>
      <c r="F506" s="243" t="s">
        <v>899</v>
      </c>
      <c r="G506" s="241"/>
      <c r="H506" s="244">
        <v>2.8799999999999999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0" t="s">
        <v>212</v>
      </c>
      <c r="AU506" s="250" t="s">
        <v>83</v>
      </c>
      <c r="AV506" s="14" t="s">
        <v>83</v>
      </c>
      <c r="AW506" s="14" t="s">
        <v>33</v>
      </c>
      <c r="AX506" s="14" t="s">
        <v>72</v>
      </c>
      <c r="AY506" s="250" t="s">
        <v>126</v>
      </c>
    </row>
    <row r="507" s="14" customFormat="1">
      <c r="A507" s="14"/>
      <c r="B507" s="240"/>
      <c r="C507" s="241"/>
      <c r="D507" s="210" t="s">
        <v>212</v>
      </c>
      <c r="E507" s="242" t="s">
        <v>19</v>
      </c>
      <c r="F507" s="243" t="s">
        <v>900</v>
      </c>
      <c r="G507" s="241"/>
      <c r="H507" s="244">
        <v>5.1200000000000001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212</v>
      </c>
      <c r="AU507" s="250" t="s">
        <v>83</v>
      </c>
      <c r="AV507" s="14" t="s">
        <v>83</v>
      </c>
      <c r="AW507" s="14" t="s">
        <v>33</v>
      </c>
      <c r="AX507" s="14" t="s">
        <v>72</v>
      </c>
      <c r="AY507" s="250" t="s">
        <v>126</v>
      </c>
    </row>
    <row r="508" s="15" customFormat="1">
      <c r="A508" s="15"/>
      <c r="B508" s="261"/>
      <c r="C508" s="262"/>
      <c r="D508" s="210" t="s">
        <v>212</v>
      </c>
      <c r="E508" s="263" t="s">
        <v>19</v>
      </c>
      <c r="F508" s="264" t="s">
        <v>248</v>
      </c>
      <c r="G508" s="262"/>
      <c r="H508" s="265">
        <v>26.440000000000001</v>
      </c>
      <c r="I508" s="266"/>
      <c r="J508" s="262"/>
      <c r="K508" s="262"/>
      <c r="L508" s="267"/>
      <c r="M508" s="268"/>
      <c r="N508" s="269"/>
      <c r="O508" s="269"/>
      <c r="P508" s="269"/>
      <c r="Q508" s="269"/>
      <c r="R508" s="269"/>
      <c r="S508" s="269"/>
      <c r="T508" s="27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1" t="s">
        <v>212</v>
      </c>
      <c r="AU508" s="271" t="s">
        <v>83</v>
      </c>
      <c r="AV508" s="15" t="s">
        <v>125</v>
      </c>
      <c r="AW508" s="15" t="s">
        <v>33</v>
      </c>
      <c r="AX508" s="15" t="s">
        <v>80</v>
      </c>
      <c r="AY508" s="271" t="s">
        <v>126</v>
      </c>
    </row>
    <row r="509" s="2" customFormat="1" ht="16.5" customHeight="1">
      <c r="A509" s="39"/>
      <c r="B509" s="40"/>
      <c r="C509" s="197" t="s">
        <v>501</v>
      </c>
      <c r="D509" s="197" t="s">
        <v>127</v>
      </c>
      <c r="E509" s="198" t="s">
        <v>454</v>
      </c>
      <c r="F509" s="199" t="s">
        <v>455</v>
      </c>
      <c r="G509" s="200" t="s">
        <v>229</v>
      </c>
      <c r="H509" s="201">
        <v>297.36000000000001</v>
      </c>
      <c r="I509" s="202"/>
      <c r="J509" s="203">
        <f>ROUND(I509*H509,2)</f>
        <v>0</v>
      </c>
      <c r="K509" s="199" t="s">
        <v>172</v>
      </c>
      <c r="L509" s="45"/>
      <c r="M509" s="204" t="s">
        <v>19</v>
      </c>
      <c r="N509" s="205" t="s">
        <v>43</v>
      </c>
      <c r="O509" s="85"/>
      <c r="P509" s="206">
        <f>O509*H509</f>
        <v>0</v>
      </c>
      <c r="Q509" s="206">
        <v>0</v>
      </c>
      <c r="R509" s="206">
        <f>Q509*H509</f>
        <v>0</v>
      </c>
      <c r="S509" s="206">
        <v>0</v>
      </c>
      <c r="T509" s="20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08" t="s">
        <v>372</v>
      </c>
      <c r="AT509" s="208" t="s">
        <v>127</v>
      </c>
      <c r="AU509" s="208" t="s">
        <v>83</v>
      </c>
      <c r="AY509" s="18" t="s">
        <v>126</v>
      </c>
      <c r="BE509" s="209">
        <f>IF(N509="základní",J509,0)</f>
        <v>0</v>
      </c>
      <c r="BF509" s="209">
        <f>IF(N509="snížená",J509,0)</f>
        <v>0</v>
      </c>
      <c r="BG509" s="209">
        <f>IF(N509="zákl. přenesená",J509,0)</f>
        <v>0</v>
      </c>
      <c r="BH509" s="209">
        <f>IF(N509="sníž. přenesená",J509,0)</f>
        <v>0</v>
      </c>
      <c r="BI509" s="209">
        <f>IF(N509="nulová",J509,0)</f>
        <v>0</v>
      </c>
      <c r="BJ509" s="18" t="s">
        <v>80</v>
      </c>
      <c r="BK509" s="209">
        <f>ROUND(I509*H509,2)</f>
        <v>0</v>
      </c>
      <c r="BL509" s="18" t="s">
        <v>372</v>
      </c>
      <c r="BM509" s="208" t="s">
        <v>974</v>
      </c>
    </row>
    <row r="510" s="2" customFormat="1">
      <c r="A510" s="39"/>
      <c r="B510" s="40"/>
      <c r="C510" s="41"/>
      <c r="D510" s="210" t="s">
        <v>132</v>
      </c>
      <c r="E510" s="41"/>
      <c r="F510" s="211" t="s">
        <v>457</v>
      </c>
      <c r="G510" s="41"/>
      <c r="H510" s="41"/>
      <c r="I510" s="212"/>
      <c r="J510" s="41"/>
      <c r="K510" s="41"/>
      <c r="L510" s="45"/>
      <c r="M510" s="213"/>
      <c r="N510" s="214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132</v>
      </c>
      <c r="AU510" s="18" t="s">
        <v>83</v>
      </c>
    </row>
    <row r="511" s="2" customFormat="1">
      <c r="A511" s="39"/>
      <c r="B511" s="40"/>
      <c r="C511" s="41"/>
      <c r="D511" s="228" t="s">
        <v>175</v>
      </c>
      <c r="E511" s="41"/>
      <c r="F511" s="229" t="s">
        <v>458</v>
      </c>
      <c r="G511" s="41"/>
      <c r="H511" s="41"/>
      <c r="I511" s="212"/>
      <c r="J511" s="41"/>
      <c r="K511" s="41"/>
      <c r="L511" s="45"/>
      <c r="M511" s="213"/>
      <c r="N511" s="214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175</v>
      </c>
      <c r="AU511" s="18" t="s">
        <v>83</v>
      </c>
    </row>
    <row r="512" s="14" customFormat="1">
      <c r="A512" s="14"/>
      <c r="B512" s="240"/>
      <c r="C512" s="241"/>
      <c r="D512" s="210" t="s">
        <v>212</v>
      </c>
      <c r="E512" s="242" t="s">
        <v>19</v>
      </c>
      <c r="F512" s="243" t="s">
        <v>890</v>
      </c>
      <c r="G512" s="241"/>
      <c r="H512" s="244">
        <v>35.390000000000001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212</v>
      </c>
      <c r="AU512" s="250" t="s">
        <v>83</v>
      </c>
      <c r="AV512" s="14" t="s">
        <v>83</v>
      </c>
      <c r="AW512" s="14" t="s">
        <v>33</v>
      </c>
      <c r="AX512" s="14" t="s">
        <v>72</v>
      </c>
      <c r="AY512" s="250" t="s">
        <v>126</v>
      </c>
    </row>
    <row r="513" s="14" customFormat="1">
      <c r="A513" s="14"/>
      <c r="B513" s="240"/>
      <c r="C513" s="241"/>
      <c r="D513" s="210" t="s">
        <v>212</v>
      </c>
      <c r="E513" s="242" t="s">
        <v>19</v>
      </c>
      <c r="F513" s="243" t="s">
        <v>891</v>
      </c>
      <c r="G513" s="241"/>
      <c r="H513" s="244">
        <v>5.9000000000000004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212</v>
      </c>
      <c r="AU513" s="250" t="s">
        <v>83</v>
      </c>
      <c r="AV513" s="14" t="s">
        <v>83</v>
      </c>
      <c r="AW513" s="14" t="s">
        <v>33</v>
      </c>
      <c r="AX513" s="14" t="s">
        <v>72</v>
      </c>
      <c r="AY513" s="250" t="s">
        <v>126</v>
      </c>
    </row>
    <row r="514" s="14" customFormat="1">
      <c r="A514" s="14"/>
      <c r="B514" s="240"/>
      <c r="C514" s="241"/>
      <c r="D514" s="210" t="s">
        <v>212</v>
      </c>
      <c r="E514" s="242" t="s">
        <v>19</v>
      </c>
      <c r="F514" s="243" t="s">
        <v>892</v>
      </c>
      <c r="G514" s="241"/>
      <c r="H514" s="244">
        <v>21.420000000000002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0" t="s">
        <v>212</v>
      </c>
      <c r="AU514" s="250" t="s">
        <v>83</v>
      </c>
      <c r="AV514" s="14" t="s">
        <v>83</v>
      </c>
      <c r="AW514" s="14" t="s">
        <v>33</v>
      </c>
      <c r="AX514" s="14" t="s">
        <v>72</v>
      </c>
      <c r="AY514" s="250" t="s">
        <v>126</v>
      </c>
    </row>
    <row r="515" s="14" customFormat="1">
      <c r="A515" s="14"/>
      <c r="B515" s="240"/>
      <c r="C515" s="241"/>
      <c r="D515" s="210" t="s">
        <v>212</v>
      </c>
      <c r="E515" s="242" t="s">
        <v>19</v>
      </c>
      <c r="F515" s="243" t="s">
        <v>893</v>
      </c>
      <c r="G515" s="241"/>
      <c r="H515" s="244">
        <v>58.350000000000001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212</v>
      </c>
      <c r="AU515" s="250" t="s">
        <v>83</v>
      </c>
      <c r="AV515" s="14" t="s">
        <v>83</v>
      </c>
      <c r="AW515" s="14" t="s">
        <v>33</v>
      </c>
      <c r="AX515" s="14" t="s">
        <v>72</v>
      </c>
      <c r="AY515" s="250" t="s">
        <v>126</v>
      </c>
    </row>
    <row r="516" s="14" customFormat="1">
      <c r="A516" s="14"/>
      <c r="B516" s="240"/>
      <c r="C516" s="241"/>
      <c r="D516" s="210" t="s">
        <v>212</v>
      </c>
      <c r="E516" s="242" t="s">
        <v>19</v>
      </c>
      <c r="F516" s="243" t="s">
        <v>894</v>
      </c>
      <c r="G516" s="241"/>
      <c r="H516" s="244">
        <v>13.800000000000001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212</v>
      </c>
      <c r="AU516" s="250" t="s">
        <v>83</v>
      </c>
      <c r="AV516" s="14" t="s">
        <v>83</v>
      </c>
      <c r="AW516" s="14" t="s">
        <v>33</v>
      </c>
      <c r="AX516" s="14" t="s">
        <v>72</v>
      </c>
      <c r="AY516" s="250" t="s">
        <v>126</v>
      </c>
    </row>
    <row r="517" s="14" customFormat="1">
      <c r="A517" s="14"/>
      <c r="B517" s="240"/>
      <c r="C517" s="241"/>
      <c r="D517" s="210" t="s">
        <v>212</v>
      </c>
      <c r="E517" s="242" t="s">
        <v>19</v>
      </c>
      <c r="F517" s="243" t="s">
        <v>895</v>
      </c>
      <c r="G517" s="241"/>
      <c r="H517" s="244">
        <v>58.649999999999999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212</v>
      </c>
      <c r="AU517" s="250" t="s">
        <v>83</v>
      </c>
      <c r="AV517" s="14" t="s">
        <v>83</v>
      </c>
      <c r="AW517" s="14" t="s">
        <v>33</v>
      </c>
      <c r="AX517" s="14" t="s">
        <v>72</v>
      </c>
      <c r="AY517" s="250" t="s">
        <v>126</v>
      </c>
    </row>
    <row r="518" s="14" customFormat="1">
      <c r="A518" s="14"/>
      <c r="B518" s="240"/>
      <c r="C518" s="241"/>
      <c r="D518" s="210" t="s">
        <v>212</v>
      </c>
      <c r="E518" s="242" t="s">
        <v>19</v>
      </c>
      <c r="F518" s="243" t="s">
        <v>896</v>
      </c>
      <c r="G518" s="241"/>
      <c r="H518" s="244">
        <v>58.259999999999998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212</v>
      </c>
      <c r="AU518" s="250" t="s">
        <v>83</v>
      </c>
      <c r="AV518" s="14" t="s">
        <v>83</v>
      </c>
      <c r="AW518" s="14" t="s">
        <v>33</v>
      </c>
      <c r="AX518" s="14" t="s">
        <v>72</v>
      </c>
      <c r="AY518" s="250" t="s">
        <v>126</v>
      </c>
    </row>
    <row r="519" s="14" customFormat="1">
      <c r="A519" s="14"/>
      <c r="B519" s="240"/>
      <c r="C519" s="241"/>
      <c r="D519" s="210" t="s">
        <v>212</v>
      </c>
      <c r="E519" s="242" t="s">
        <v>19</v>
      </c>
      <c r="F519" s="243" t="s">
        <v>897</v>
      </c>
      <c r="G519" s="241"/>
      <c r="H519" s="244">
        <v>13.109999999999999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212</v>
      </c>
      <c r="AU519" s="250" t="s">
        <v>83</v>
      </c>
      <c r="AV519" s="14" t="s">
        <v>83</v>
      </c>
      <c r="AW519" s="14" t="s">
        <v>33</v>
      </c>
      <c r="AX519" s="14" t="s">
        <v>72</v>
      </c>
      <c r="AY519" s="250" t="s">
        <v>126</v>
      </c>
    </row>
    <row r="520" s="14" customFormat="1">
      <c r="A520" s="14"/>
      <c r="B520" s="240"/>
      <c r="C520" s="241"/>
      <c r="D520" s="210" t="s">
        <v>212</v>
      </c>
      <c r="E520" s="242" t="s">
        <v>19</v>
      </c>
      <c r="F520" s="243" t="s">
        <v>898</v>
      </c>
      <c r="G520" s="241"/>
      <c r="H520" s="244">
        <v>5.3300000000000001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212</v>
      </c>
      <c r="AU520" s="250" t="s">
        <v>83</v>
      </c>
      <c r="AV520" s="14" t="s">
        <v>83</v>
      </c>
      <c r="AW520" s="14" t="s">
        <v>33</v>
      </c>
      <c r="AX520" s="14" t="s">
        <v>72</v>
      </c>
      <c r="AY520" s="250" t="s">
        <v>126</v>
      </c>
    </row>
    <row r="521" s="14" customFormat="1">
      <c r="A521" s="14"/>
      <c r="B521" s="240"/>
      <c r="C521" s="241"/>
      <c r="D521" s="210" t="s">
        <v>212</v>
      </c>
      <c r="E521" s="242" t="s">
        <v>19</v>
      </c>
      <c r="F521" s="243" t="s">
        <v>899</v>
      </c>
      <c r="G521" s="241"/>
      <c r="H521" s="244">
        <v>2.8799999999999999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212</v>
      </c>
      <c r="AU521" s="250" t="s">
        <v>83</v>
      </c>
      <c r="AV521" s="14" t="s">
        <v>83</v>
      </c>
      <c r="AW521" s="14" t="s">
        <v>33</v>
      </c>
      <c r="AX521" s="14" t="s">
        <v>72</v>
      </c>
      <c r="AY521" s="250" t="s">
        <v>126</v>
      </c>
    </row>
    <row r="522" s="14" customFormat="1">
      <c r="A522" s="14"/>
      <c r="B522" s="240"/>
      <c r="C522" s="241"/>
      <c r="D522" s="210" t="s">
        <v>212</v>
      </c>
      <c r="E522" s="242" t="s">
        <v>19</v>
      </c>
      <c r="F522" s="243" t="s">
        <v>900</v>
      </c>
      <c r="G522" s="241"/>
      <c r="H522" s="244">
        <v>5.1200000000000001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212</v>
      </c>
      <c r="AU522" s="250" t="s">
        <v>83</v>
      </c>
      <c r="AV522" s="14" t="s">
        <v>83</v>
      </c>
      <c r="AW522" s="14" t="s">
        <v>33</v>
      </c>
      <c r="AX522" s="14" t="s">
        <v>72</v>
      </c>
      <c r="AY522" s="250" t="s">
        <v>126</v>
      </c>
    </row>
    <row r="523" s="14" customFormat="1">
      <c r="A523" s="14"/>
      <c r="B523" s="240"/>
      <c r="C523" s="241"/>
      <c r="D523" s="210" t="s">
        <v>212</v>
      </c>
      <c r="E523" s="242" t="s">
        <v>19</v>
      </c>
      <c r="F523" s="243" t="s">
        <v>901</v>
      </c>
      <c r="G523" s="241"/>
      <c r="H523" s="244">
        <v>19.149999999999999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212</v>
      </c>
      <c r="AU523" s="250" t="s">
        <v>83</v>
      </c>
      <c r="AV523" s="14" t="s">
        <v>83</v>
      </c>
      <c r="AW523" s="14" t="s">
        <v>33</v>
      </c>
      <c r="AX523" s="14" t="s">
        <v>72</v>
      </c>
      <c r="AY523" s="250" t="s">
        <v>126</v>
      </c>
    </row>
    <row r="524" s="15" customFormat="1">
      <c r="A524" s="15"/>
      <c r="B524" s="261"/>
      <c r="C524" s="262"/>
      <c r="D524" s="210" t="s">
        <v>212</v>
      </c>
      <c r="E524" s="263" t="s">
        <v>19</v>
      </c>
      <c r="F524" s="264" t="s">
        <v>248</v>
      </c>
      <c r="G524" s="262"/>
      <c r="H524" s="265">
        <v>297.36000000000001</v>
      </c>
      <c r="I524" s="266"/>
      <c r="J524" s="262"/>
      <c r="K524" s="262"/>
      <c r="L524" s="267"/>
      <c r="M524" s="268"/>
      <c r="N524" s="269"/>
      <c r="O524" s="269"/>
      <c r="P524" s="269"/>
      <c r="Q524" s="269"/>
      <c r="R524" s="269"/>
      <c r="S524" s="269"/>
      <c r="T524" s="270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1" t="s">
        <v>212</v>
      </c>
      <c r="AU524" s="271" t="s">
        <v>83</v>
      </c>
      <c r="AV524" s="15" t="s">
        <v>125</v>
      </c>
      <c r="AW524" s="15" t="s">
        <v>33</v>
      </c>
      <c r="AX524" s="15" t="s">
        <v>80</v>
      </c>
      <c r="AY524" s="271" t="s">
        <v>126</v>
      </c>
    </row>
    <row r="525" s="2" customFormat="1" ht="24.15" customHeight="1">
      <c r="A525" s="39"/>
      <c r="B525" s="40"/>
      <c r="C525" s="251" t="s">
        <v>507</v>
      </c>
      <c r="D525" s="251" t="s">
        <v>222</v>
      </c>
      <c r="E525" s="252" t="s">
        <v>460</v>
      </c>
      <c r="F525" s="253" t="s">
        <v>461</v>
      </c>
      <c r="G525" s="254" t="s">
        <v>229</v>
      </c>
      <c r="H525" s="255">
        <v>334.084</v>
      </c>
      <c r="I525" s="256"/>
      <c r="J525" s="257">
        <f>ROUND(I525*H525,2)</f>
        <v>0</v>
      </c>
      <c r="K525" s="253" t="s">
        <v>172</v>
      </c>
      <c r="L525" s="258"/>
      <c r="M525" s="259" t="s">
        <v>19</v>
      </c>
      <c r="N525" s="260" t="s">
        <v>43</v>
      </c>
      <c r="O525" s="85"/>
      <c r="P525" s="206">
        <f>O525*H525</f>
        <v>0</v>
      </c>
      <c r="Q525" s="206">
        <v>0.00013999999999999999</v>
      </c>
      <c r="R525" s="206">
        <f>Q525*H525</f>
        <v>0.046771759999999996</v>
      </c>
      <c r="S525" s="206">
        <v>0</v>
      </c>
      <c r="T525" s="20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08" t="s">
        <v>462</v>
      </c>
      <c r="AT525" s="208" t="s">
        <v>222</v>
      </c>
      <c r="AU525" s="208" t="s">
        <v>83</v>
      </c>
      <c r="AY525" s="18" t="s">
        <v>126</v>
      </c>
      <c r="BE525" s="209">
        <f>IF(N525="základní",J525,0)</f>
        <v>0</v>
      </c>
      <c r="BF525" s="209">
        <f>IF(N525="snížená",J525,0)</f>
        <v>0</v>
      </c>
      <c r="BG525" s="209">
        <f>IF(N525="zákl. přenesená",J525,0)</f>
        <v>0</v>
      </c>
      <c r="BH525" s="209">
        <f>IF(N525="sníž. přenesená",J525,0)</f>
        <v>0</v>
      </c>
      <c r="BI525" s="209">
        <f>IF(N525="nulová",J525,0)</f>
        <v>0</v>
      </c>
      <c r="BJ525" s="18" t="s">
        <v>80</v>
      </c>
      <c r="BK525" s="209">
        <f>ROUND(I525*H525,2)</f>
        <v>0</v>
      </c>
      <c r="BL525" s="18" t="s">
        <v>372</v>
      </c>
      <c r="BM525" s="208" t="s">
        <v>975</v>
      </c>
    </row>
    <row r="526" s="2" customFormat="1">
      <c r="A526" s="39"/>
      <c r="B526" s="40"/>
      <c r="C526" s="41"/>
      <c r="D526" s="210" t="s">
        <v>132</v>
      </c>
      <c r="E526" s="41"/>
      <c r="F526" s="211" t="s">
        <v>461</v>
      </c>
      <c r="G526" s="41"/>
      <c r="H526" s="41"/>
      <c r="I526" s="212"/>
      <c r="J526" s="41"/>
      <c r="K526" s="41"/>
      <c r="L526" s="45"/>
      <c r="M526" s="213"/>
      <c r="N526" s="214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132</v>
      </c>
      <c r="AU526" s="18" t="s">
        <v>83</v>
      </c>
    </row>
    <row r="527" s="14" customFormat="1">
      <c r="A527" s="14"/>
      <c r="B527" s="240"/>
      <c r="C527" s="241"/>
      <c r="D527" s="210" t="s">
        <v>212</v>
      </c>
      <c r="E527" s="241"/>
      <c r="F527" s="243" t="s">
        <v>976</v>
      </c>
      <c r="G527" s="241"/>
      <c r="H527" s="244">
        <v>334.084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212</v>
      </c>
      <c r="AU527" s="250" t="s">
        <v>83</v>
      </c>
      <c r="AV527" s="14" t="s">
        <v>83</v>
      </c>
      <c r="AW527" s="14" t="s">
        <v>4</v>
      </c>
      <c r="AX527" s="14" t="s">
        <v>80</v>
      </c>
      <c r="AY527" s="250" t="s">
        <v>126</v>
      </c>
    </row>
    <row r="528" s="2" customFormat="1" ht="24.15" customHeight="1">
      <c r="A528" s="39"/>
      <c r="B528" s="40"/>
      <c r="C528" s="197" t="s">
        <v>515</v>
      </c>
      <c r="D528" s="197" t="s">
        <v>127</v>
      </c>
      <c r="E528" s="198" t="s">
        <v>977</v>
      </c>
      <c r="F528" s="199" t="s">
        <v>978</v>
      </c>
      <c r="G528" s="200" t="s">
        <v>229</v>
      </c>
      <c r="H528" s="201">
        <v>15.4</v>
      </c>
      <c r="I528" s="202"/>
      <c r="J528" s="203">
        <f>ROUND(I528*H528,2)</f>
        <v>0</v>
      </c>
      <c r="K528" s="199" t="s">
        <v>172</v>
      </c>
      <c r="L528" s="45"/>
      <c r="M528" s="204" t="s">
        <v>19</v>
      </c>
      <c r="N528" s="205" t="s">
        <v>43</v>
      </c>
      <c r="O528" s="85"/>
      <c r="P528" s="206">
        <f>O528*H528</f>
        <v>0</v>
      </c>
      <c r="Q528" s="206">
        <v>0.017100000000000001</v>
      </c>
      <c r="R528" s="206">
        <f>Q528*H528</f>
        <v>0.26334000000000002</v>
      </c>
      <c r="S528" s="206">
        <v>0</v>
      </c>
      <c r="T528" s="20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08" t="s">
        <v>125</v>
      </c>
      <c r="AT528" s="208" t="s">
        <v>127</v>
      </c>
      <c r="AU528" s="208" t="s">
        <v>83</v>
      </c>
      <c r="AY528" s="18" t="s">
        <v>126</v>
      </c>
      <c r="BE528" s="209">
        <f>IF(N528="základní",J528,0)</f>
        <v>0</v>
      </c>
      <c r="BF528" s="209">
        <f>IF(N528="snížená",J528,0)</f>
        <v>0</v>
      </c>
      <c r="BG528" s="209">
        <f>IF(N528="zákl. přenesená",J528,0)</f>
        <v>0</v>
      </c>
      <c r="BH528" s="209">
        <f>IF(N528="sníž. přenesená",J528,0)</f>
        <v>0</v>
      </c>
      <c r="BI528" s="209">
        <f>IF(N528="nulová",J528,0)</f>
        <v>0</v>
      </c>
      <c r="BJ528" s="18" t="s">
        <v>80</v>
      </c>
      <c r="BK528" s="209">
        <f>ROUND(I528*H528,2)</f>
        <v>0</v>
      </c>
      <c r="BL528" s="18" t="s">
        <v>125</v>
      </c>
      <c r="BM528" s="208" t="s">
        <v>979</v>
      </c>
    </row>
    <row r="529" s="2" customFormat="1">
      <c r="A529" s="39"/>
      <c r="B529" s="40"/>
      <c r="C529" s="41"/>
      <c r="D529" s="210" t="s">
        <v>132</v>
      </c>
      <c r="E529" s="41"/>
      <c r="F529" s="211" t="s">
        <v>980</v>
      </c>
      <c r="G529" s="41"/>
      <c r="H529" s="41"/>
      <c r="I529" s="212"/>
      <c r="J529" s="41"/>
      <c r="K529" s="41"/>
      <c r="L529" s="45"/>
      <c r="M529" s="213"/>
      <c r="N529" s="214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132</v>
      </c>
      <c r="AU529" s="18" t="s">
        <v>83</v>
      </c>
    </row>
    <row r="530" s="2" customFormat="1">
      <c r="A530" s="39"/>
      <c r="B530" s="40"/>
      <c r="C530" s="41"/>
      <c r="D530" s="228" t="s">
        <v>175</v>
      </c>
      <c r="E530" s="41"/>
      <c r="F530" s="229" t="s">
        <v>981</v>
      </c>
      <c r="G530" s="41"/>
      <c r="H530" s="41"/>
      <c r="I530" s="212"/>
      <c r="J530" s="41"/>
      <c r="K530" s="41"/>
      <c r="L530" s="45"/>
      <c r="M530" s="213"/>
      <c r="N530" s="214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175</v>
      </c>
      <c r="AU530" s="18" t="s">
        <v>83</v>
      </c>
    </row>
    <row r="531" s="13" customFormat="1">
      <c r="A531" s="13"/>
      <c r="B531" s="230"/>
      <c r="C531" s="231"/>
      <c r="D531" s="210" t="s">
        <v>212</v>
      </c>
      <c r="E531" s="232" t="s">
        <v>19</v>
      </c>
      <c r="F531" s="233" t="s">
        <v>843</v>
      </c>
      <c r="G531" s="231"/>
      <c r="H531" s="232" t="s">
        <v>19</v>
      </c>
      <c r="I531" s="234"/>
      <c r="J531" s="231"/>
      <c r="K531" s="231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212</v>
      </c>
      <c r="AU531" s="239" t="s">
        <v>83</v>
      </c>
      <c r="AV531" s="13" t="s">
        <v>80</v>
      </c>
      <c r="AW531" s="13" t="s">
        <v>33</v>
      </c>
      <c r="AX531" s="13" t="s">
        <v>72</v>
      </c>
      <c r="AY531" s="239" t="s">
        <v>126</v>
      </c>
    </row>
    <row r="532" s="14" customFormat="1">
      <c r="A532" s="14"/>
      <c r="B532" s="240"/>
      <c r="C532" s="241"/>
      <c r="D532" s="210" t="s">
        <v>212</v>
      </c>
      <c r="E532" s="242" t="s">
        <v>19</v>
      </c>
      <c r="F532" s="243" t="s">
        <v>982</v>
      </c>
      <c r="G532" s="241"/>
      <c r="H532" s="244">
        <v>12.4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212</v>
      </c>
      <c r="AU532" s="250" t="s">
        <v>83</v>
      </c>
      <c r="AV532" s="14" t="s">
        <v>83</v>
      </c>
      <c r="AW532" s="14" t="s">
        <v>33</v>
      </c>
      <c r="AX532" s="14" t="s">
        <v>72</v>
      </c>
      <c r="AY532" s="250" t="s">
        <v>126</v>
      </c>
    </row>
    <row r="533" s="13" customFormat="1">
      <c r="A533" s="13"/>
      <c r="B533" s="230"/>
      <c r="C533" s="231"/>
      <c r="D533" s="210" t="s">
        <v>212</v>
      </c>
      <c r="E533" s="232" t="s">
        <v>19</v>
      </c>
      <c r="F533" s="233" t="s">
        <v>855</v>
      </c>
      <c r="G533" s="231"/>
      <c r="H533" s="232" t="s">
        <v>19</v>
      </c>
      <c r="I533" s="234"/>
      <c r="J533" s="231"/>
      <c r="K533" s="231"/>
      <c r="L533" s="235"/>
      <c r="M533" s="236"/>
      <c r="N533" s="237"/>
      <c r="O533" s="237"/>
      <c r="P533" s="237"/>
      <c r="Q533" s="237"/>
      <c r="R533" s="237"/>
      <c r="S533" s="237"/>
      <c r="T533" s="23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9" t="s">
        <v>212</v>
      </c>
      <c r="AU533" s="239" t="s">
        <v>83</v>
      </c>
      <c r="AV533" s="13" t="s">
        <v>80</v>
      </c>
      <c r="AW533" s="13" t="s">
        <v>33</v>
      </c>
      <c r="AX533" s="13" t="s">
        <v>72</v>
      </c>
      <c r="AY533" s="239" t="s">
        <v>126</v>
      </c>
    </row>
    <row r="534" s="14" customFormat="1">
      <c r="A534" s="14"/>
      <c r="B534" s="240"/>
      <c r="C534" s="241"/>
      <c r="D534" s="210" t="s">
        <v>212</v>
      </c>
      <c r="E534" s="242" t="s">
        <v>19</v>
      </c>
      <c r="F534" s="243" t="s">
        <v>983</v>
      </c>
      <c r="G534" s="241"/>
      <c r="H534" s="244">
        <v>3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212</v>
      </c>
      <c r="AU534" s="250" t="s">
        <v>83</v>
      </c>
      <c r="AV534" s="14" t="s">
        <v>83</v>
      </c>
      <c r="AW534" s="14" t="s">
        <v>33</v>
      </c>
      <c r="AX534" s="14" t="s">
        <v>72</v>
      </c>
      <c r="AY534" s="250" t="s">
        <v>126</v>
      </c>
    </row>
    <row r="535" s="15" customFormat="1">
      <c r="A535" s="15"/>
      <c r="B535" s="261"/>
      <c r="C535" s="262"/>
      <c r="D535" s="210" t="s">
        <v>212</v>
      </c>
      <c r="E535" s="263" t="s">
        <v>19</v>
      </c>
      <c r="F535" s="264" t="s">
        <v>248</v>
      </c>
      <c r="G535" s="262"/>
      <c r="H535" s="265">
        <v>15.4</v>
      </c>
      <c r="I535" s="266"/>
      <c r="J535" s="262"/>
      <c r="K535" s="262"/>
      <c r="L535" s="267"/>
      <c r="M535" s="268"/>
      <c r="N535" s="269"/>
      <c r="O535" s="269"/>
      <c r="P535" s="269"/>
      <c r="Q535" s="269"/>
      <c r="R535" s="269"/>
      <c r="S535" s="269"/>
      <c r="T535" s="270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1" t="s">
        <v>212</v>
      </c>
      <c r="AU535" s="271" t="s">
        <v>83</v>
      </c>
      <c r="AV535" s="15" t="s">
        <v>125</v>
      </c>
      <c r="AW535" s="15" t="s">
        <v>33</v>
      </c>
      <c r="AX535" s="15" t="s">
        <v>80</v>
      </c>
      <c r="AY535" s="271" t="s">
        <v>126</v>
      </c>
    </row>
    <row r="536" s="2" customFormat="1" ht="33" customHeight="1">
      <c r="A536" s="39"/>
      <c r="B536" s="40"/>
      <c r="C536" s="197" t="s">
        <v>521</v>
      </c>
      <c r="D536" s="197" t="s">
        <v>127</v>
      </c>
      <c r="E536" s="198" t="s">
        <v>984</v>
      </c>
      <c r="F536" s="199" t="s">
        <v>985</v>
      </c>
      <c r="G536" s="200" t="s">
        <v>208</v>
      </c>
      <c r="H536" s="201">
        <v>4</v>
      </c>
      <c r="I536" s="202"/>
      <c r="J536" s="203">
        <f>ROUND(I536*H536,2)</f>
        <v>0</v>
      </c>
      <c r="K536" s="199" t="s">
        <v>172</v>
      </c>
      <c r="L536" s="45"/>
      <c r="M536" s="204" t="s">
        <v>19</v>
      </c>
      <c r="N536" s="205" t="s">
        <v>43</v>
      </c>
      <c r="O536" s="85"/>
      <c r="P536" s="206">
        <f>O536*H536</f>
        <v>0</v>
      </c>
      <c r="Q536" s="206">
        <v>0.025739999999999999</v>
      </c>
      <c r="R536" s="206">
        <f>Q536*H536</f>
        <v>0.10296</v>
      </c>
      <c r="S536" s="206">
        <v>0</v>
      </c>
      <c r="T536" s="20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08" t="s">
        <v>372</v>
      </c>
      <c r="AT536" s="208" t="s">
        <v>127</v>
      </c>
      <c r="AU536" s="208" t="s">
        <v>83</v>
      </c>
      <c r="AY536" s="18" t="s">
        <v>126</v>
      </c>
      <c r="BE536" s="209">
        <f>IF(N536="základní",J536,0)</f>
        <v>0</v>
      </c>
      <c r="BF536" s="209">
        <f>IF(N536="snížená",J536,0)</f>
        <v>0</v>
      </c>
      <c r="BG536" s="209">
        <f>IF(N536="zákl. přenesená",J536,0)</f>
        <v>0</v>
      </c>
      <c r="BH536" s="209">
        <f>IF(N536="sníž. přenesená",J536,0)</f>
        <v>0</v>
      </c>
      <c r="BI536" s="209">
        <f>IF(N536="nulová",J536,0)</f>
        <v>0</v>
      </c>
      <c r="BJ536" s="18" t="s">
        <v>80</v>
      </c>
      <c r="BK536" s="209">
        <f>ROUND(I536*H536,2)</f>
        <v>0</v>
      </c>
      <c r="BL536" s="18" t="s">
        <v>372</v>
      </c>
      <c r="BM536" s="208" t="s">
        <v>986</v>
      </c>
    </row>
    <row r="537" s="2" customFormat="1">
      <c r="A537" s="39"/>
      <c r="B537" s="40"/>
      <c r="C537" s="41"/>
      <c r="D537" s="210" t="s">
        <v>132</v>
      </c>
      <c r="E537" s="41"/>
      <c r="F537" s="211" t="s">
        <v>987</v>
      </c>
      <c r="G537" s="41"/>
      <c r="H537" s="41"/>
      <c r="I537" s="212"/>
      <c r="J537" s="41"/>
      <c r="K537" s="41"/>
      <c r="L537" s="45"/>
      <c r="M537" s="213"/>
      <c r="N537" s="214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132</v>
      </c>
      <c r="AU537" s="18" t="s">
        <v>83</v>
      </c>
    </row>
    <row r="538" s="2" customFormat="1">
      <c r="A538" s="39"/>
      <c r="B538" s="40"/>
      <c r="C538" s="41"/>
      <c r="D538" s="228" t="s">
        <v>175</v>
      </c>
      <c r="E538" s="41"/>
      <c r="F538" s="229" t="s">
        <v>988</v>
      </c>
      <c r="G538" s="41"/>
      <c r="H538" s="41"/>
      <c r="I538" s="212"/>
      <c r="J538" s="41"/>
      <c r="K538" s="41"/>
      <c r="L538" s="45"/>
      <c r="M538" s="213"/>
      <c r="N538" s="214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175</v>
      </c>
      <c r="AU538" s="18" t="s">
        <v>83</v>
      </c>
    </row>
    <row r="539" s="13" customFormat="1">
      <c r="A539" s="13"/>
      <c r="B539" s="230"/>
      <c r="C539" s="231"/>
      <c r="D539" s="210" t="s">
        <v>212</v>
      </c>
      <c r="E539" s="232" t="s">
        <v>19</v>
      </c>
      <c r="F539" s="233" t="s">
        <v>843</v>
      </c>
      <c r="G539" s="231"/>
      <c r="H539" s="232" t="s">
        <v>19</v>
      </c>
      <c r="I539" s="234"/>
      <c r="J539" s="231"/>
      <c r="K539" s="231"/>
      <c r="L539" s="235"/>
      <c r="M539" s="236"/>
      <c r="N539" s="237"/>
      <c r="O539" s="237"/>
      <c r="P539" s="237"/>
      <c r="Q539" s="237"/>
      <c r="R539" s="237"/>
      <c r="S539" s="237"/>
      <c r="T539" s="23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9" t="s">
        <v>212</v>
      </c>
      <c r="AU539" s="239" t="s">
        <v>83</v>
      </c>
      <c r="AV539" s="13" t="s">
        <v>80</v>
      </c>
      <c r="AW539" s="13" t="s">
        <v>33</v>
      </c>
      <c r="AX539" s="13" t="s">
        <v>72</v>
      </c>
      <c r="AY539" s="239" t="s">
        <v>126</v>
      </c>
    </row>
    <row r="540" s="14" customFormat="1">
      <c r="A540" s="14"/>
      <c r="B540" s="240"/>
      <c r="C540" s="241"/>
      <c r="D540" s="210" t="s">
        <v>212</v>
      </c>
      <c r="E540" s="242" t="s">
        <v>19</v>
      </c>
      <c r="F540" s="243" t="s">
        <v>136</v>
      </c>
      <c r="G540" s="241"/>
      <c r="H540" s="244">
        <v>3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212</v>
      </c>
      <c r="AU540" s="250" t="s">
        <v>83</v>
      </c>
      <c r="AV540" s="14" t="s">
        <v>83</v>
      </c>
      <c r="AW540" s="14" t="s">
        <v>33</v>
      </c>
      <c r="AX540" s="14" t="s">
        <v>72</v>
      </c>
      <c r="AY540" s="250" t="s">
        <v>126</v>
      </c>
    </row>
    <row r="541" s="13" customFormat="1">
      <c r="A541" s="13"/>
      <c r="B541" s="230"/>
      <c r="C541" s="231"/>
      <c r="D541" s="210" t="s">
        <v>212</v>
      </c>
      <c r="E541" s="232" t="s">
        <v>19</v>
      </c>
      <c r="F541" s="233" t="s">
        <v>855</v>
      </c>
      <c r="G541" s="231"/>
      <c r="H541" s="232" t="s">
        <v>19</v>
      </c>
      <c r="I541" s="234"/>
      <c r="J541" s="231"/>
      <c r="K541" s="231"/>
      <c r="L541" s="235"/>
      <c r="M541" s="236"/>
      <c r="N541" s="237"/>
      <c r="O541" s="237"/>
      <c r="P541" s="237"/>
      <c r="Q541" s="237"/>
      <c r="R541" s="237"/>
      <c r="S541" s="237"/>
      <c r="T541" s="23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9" t="s">
        <v>212</v>
      </c>
      <c r="AU541" s="239" t="s">
        <v>83</v>
      </c>
      <c r="AV541" s="13" t="s">
        <v>80</v>
      </c>
      <c r="AW541" s="13" t="s">
        <v>33</v>
      </c>
      <c r="AX541" s="13" t="s">
        <v>72</v>
      </c>
      <c r="AY541" s="239" t="s">
        <v>126</v>
      </c>
    </row>
    <row r="542" s="14" customFormat="1">
      <c r="A542" s="14"/>
      <c r="B542" s="240"/>
      <c r="C542" s="241"/>
      <c r="D542" s="210" t="s">
        <v>212</v>
      </c>
      <c r="E542" s="242" t="s">
        <v>19</v>
      </c>
      <c r="F542" s="243" t="s">
        <v>80</v>
      </c>
      <c r="G542" s="241"/>
      <c r="H542" s="244">
        <v>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212</v>
      </c>
      <c r="AU542" s="250" t="s">
        <v>83</v>
      </c>
      <c r="AV542" s="14" t="s">
        <v>83</v>
      </c>
      <c r="AW542" s="14" t="s">
        <v>33</v>
      </c>
      <c r="AX542" s="14" t="s">
        <v>72</v>
      </c>
      <c r="AY542" s="250" t="s">
        <v>126</v>
      </c>
    </row>
    <row r="543" s="15" customFormat="1">
      <c r="A543" s="15"/>
      <c r="B543" s="261"/>
      <c r="C543" s="262"/>
      <c r="D543" s="210" t="s">
        <v>212</v>
      </c>
      <c r="E543" s="263" t="s">
        <v>19</v>
      </c>
      <c r="F543" s="264" t="s">
        <v>248</v>
      </c>
      <c r="G543" s="262"/>
      <c r="H543" s="265">
        <v>4</v>
      </c>
      <c r="I543" s="266"/>
      <c r="J543" s="262"/>
      <c r="K543" s="262"/>
      <c r="L543" s="267"/>
      <c r="M543" s="268"/>
      <c r="N543" s="269"/>
      <c r="O543" s="269"/>
      <c r="P543" s="269"/>
      <c r="Q543" s="269"/>
      <c r="R543" s="269"/>
      <c r="S543" s="269"/>
      <c r="T543" s="270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1" t="s">
        <v>212</v>
      </c>
      <c r="AU543" s="271" t="s">
        <v>83</v>
      </c>
      <c r="AV543" s="15" t="s">
        <v>125</v>
      </c>
      <c r="AW543" s="15" t="s">
        <v>33</v>
      </c>
      <c r="AX543" s="15" t="s">
        <v>80</v>
      </c>
      <c r="AY543" s="271" t="s">
        <v>126</v>
      </c>
    </row>
    <row r="544" s="2" customFormat="1" ht="24.15" customHeight="1">
      <c r="A544" s="39"/>
      <c r="B544" s="40"/>
      <c r="C544" s="197" t="s">
        <v>528</v>
      </c>
      <c r="D544" s="197" t="s">
        <v>127</v>
      </c>
      <c r="E544" s="198" t="s">
        <v>989</v>
      </c>
      <c r="F544" s="199" t="s">
        <v>990</v>
      </c>
      <c r="G544" s="200" t="s">
        <v>229</v>
      </c>
      <c r="H544" s="201">
        <v>0.35999999999999999</v>
      </c>
      <c r="I544" s="202"/>
      <c r="J544" s="203">
        <f>ROUND(I544*H544,2)</f>
        <v>0</v>
      </c>
      <c r="K544" s="199" t="s">
        <v>172</v>
      </c>
      <c r="L544" s="45"/>
      <c r="M544" s="204" t="s">
        <v>19</v>
      </c>
      <c r="N544" s="205" t="s">
        <v>43</v>
      </c>
      <c r="O544" s="85"/>
      <c r="P544" s="206">
        <f>O544*H544</f>
        <v>0</v>
      </c>
      <c r="Q544" s="206">
        <v>0.016140000000000002</v>
      </c>
      <c r="R544" s="206">
        <f>Q544*H544</f>
        <v>0.0058104000000000003</v>
      </c>
      <c r="S544" s="206">
        <v>0</v>
      </c>
      <c r="T544" s="20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08" t="s">
        <v>372</v>
      </c>
      <c r="AT544" s="208" t="s">
        <v>127</v>
      </c>
      <c r="AU544" s="208" t="s">
        <v>83</v>
      </c>
      <c r="AY544" s="18" t="s">
        <v>126</v>
      </c>
      <c r="BE544" s="209">
        <f>IF(N544="základní",J544,0)</f>
        <v>0</v>
      </c>
      <c r="BF544" s="209">
        <f>IF(N544="snížená",J544,0)</f>
        <v>0</v>
      </c>
      <c r="BG544" s="209">
        <f>IF(N544="zákl. přenesená",J544,0)</f>
        <v>0</v>
      </c>
      <c r="BH544" s="209">
        <f>IF(N544="sníž. přenesená",J544,0)</f>
        <v>0</v>
      </c>
      <c r="BI544" s="209">
        <f>IF(N544="nulová",J544,0)</f>
        <v>0</v>
      </c>
      <c r="BJ544" s="18" t="s">
        <v>80</v>
      </c>
      <c r="BK544" s="209">
        <f>ROUND(I544*H544,2)</f>
        <v>0</v>
      </c>
      <c r="BL544" s="18" t="s">
        <v>372</v>
      </c>
      <c r="BM544" s="208" t="s">
        <v>991</v>
      </c>
    </row>
    <row r="545" s="2" customFormat="1">
      <c r="A545" s="39"/>
      <c r="B545" s="40"/>
      <c r="C545" s="41"/>
      <c r="D545" s="210" t="s">
        <v>132</v>
      </c>
      <c r="E545" s="41"/>
      <c r="F545" s="211" t="s">
        <v>992</v>
      </c>
      <c r="G545" s="41"/>
      <c r="H545" s="41"/>
      <c r="I545" s="212"/>
      <c r="J545" s="41"/>
      <c r="K545" s="41"/>
      <c r="L545" s="45"/>
      <c r="M545" s="213"/>
      <c r="N545" s="214"/>
      <c r="O545" s="85"/>
      <c r="P545" s="85"/>
      <c r="Q545" s="85"/>
      <c r="R545" s="85"/>
      <c r="S545" s="85"/>
      <c r="T545" s="86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132</v>
      </c>
      <c r="AU545" s="18" t="s">
        <v>83</v>
      </c>
    </row>
    <row r="546" s="2" customFormat="1">
      <c r="A546" s="39"/>
      <c r="B546" s="40"/>
      <c r="C546" s="41"/>
      <c r="D546" s="228" t="s">
        <v>175</v>
      </c>
      <c r="E546" s="41"/>
      <c r="F546" s="229" t="s">
        <v>993</v>
      </c>
      <c r="G546" s="41"/>
      <c r="H546" s="41"/>
      <c r="I546" s="212"/>
      <c r="J546" s="41"/>
      <c r="K546" s="41"/>
      <c r="L546" s="45"/>
      <c r="M546" s="213"/>
      <c r="N546" s="214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175</v>
      </c>
      <c r="AU546" s="18" t="s">
        <v>83</v>
      </c>
    </row>
    <row r="547" s="13" customFormat="1">
      <c r="A547" s="13"/>
      <c r="B547" s="230"/>
      <c r="C547" s="231"/>
      <c r="D547" s="210" t="s">
        <v>212</v>
      </c>
      <c r="E547" s="232" t="s">
        <v>19</v>
      </c>
      <c r="F547" s="233" t="s">
        <v>843</v>
      </c>
      <c r="G547" s="231"/>
      <c r="H547" s="232" t="s">
        <v>19</v>
      </c>
      <c r="I547" s="234"/>
      <c r="J547" s="231"/>
      <c r="K547" s="231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212</v>
      </c>
      <c r="AU547" s="239" t="s">
        <v>83</v>
      </c>
      <c r="AV547" s="13" t="s">
        <v>80</v>
      </c>
      <c r="AW547" s="13" t="s">
        <v>33</v>
      </c>
      <c r="AX547" s="13" t="s">
        <v>72</v>
      </c>
      <c r="AY547" s="239" t="s">
        <v>126</v>
      </c>
    </row>
    <row r="548" s="14" customFormat="1">
      <c r="A548" s="14"/>
      <c r="B548" s="240"/>
      <c r="C548" s="241"/>
      <c r="D548" s="210" t="s">
        <v>212</v>
      </c>
      <c r="E548" s="242" t="s">
        <v>19</v>
      </c>
      <c r="F548" s="243" t="s">
        <v>994</v>
      </c>
      <c r="G548" s="241"/>
      <c r="H548" s="244">
        <v>0.35999999999999999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212</v>
      </c>
      <c r="AU548" s="250" t="s">
        <v>83</v>
      </c>
      <c r="AV548" s="14" t="s">
        <v>83</v>
      </c>
      <c r="AW548" s="14" t="s">
        <v>33</v>
      </c>
      <c r="AX548" s="14" t="s">
        <v>80</v>
      </c>
      <c r="AY548" s="250" t="s">
        <v>126</v>
      </c>
    </row>
    <row r="549" s="2" customFormat="1" ht="24.15" customHeight="1">
      <c r="A549" s="39"/>
      <c r="B549" s="40"/>
      <c r="C549" s="197" t="s">
        <v>533</v>
      </c>
      <c r="D549" s="197" t="s">
        <v>127</v>
      </c>
      <c r="E549" s="198" t="s">
        <v>466</v>
      </c>
      <c r="F549" s="199" t="s">
        <v>467</v>
      </c>
      <c r="G549" s="200" t="s">
        <v>216</v>
      </c>
      <c r="H549" s="201">
        <v>4.8529999999999998</v>
      </c>
      <c r="I549" s="202"/>
      <c r="J549" s="203">
        <f>ROUND(I549*H549,2)</f>
        <v>0</v>
      </c>
      <c r="K549" s="199" t="s">
        <v>172</v>
      </c>
      <c r="L549" s="45"/>
      <c r="M549" s="204" t="s">
        <v>19</v>
      </c>
      <c r="N549" s="205" t="s">
        <v>43</v>
      </c>
      <c r="O549" s="85"/>
      <c r="P549" s="206">
        <f>O549*H549</f>
        <v>0</v>
      </c>
      <c r="Q549" s="206">
        <v>0</v>
      </c>
      <c r="R549" s="206">
        <f>Q549*H549</f>
        <v>0</v>
      </c>
      <c r="S549" s="206">
        <v>0</v>
      </c>
      <c r="T549" s="20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08" t="s">
        <v>372</v>
      </c>
      <c r="AT549" s="208" t="s">
        <v>127</v>
      </c>
      <c r="AU549" s="208" t="s">
        <v>83</v>
      </c>
      <c r="AY549" s="18" t="s">
        <v>126</v>
      </c>
      <c r="BE549" s="209">
        <f>IF(N549="základní",J549,0)</f>
        <v>0</v>
      </c>
      <c r="BF549" s="209">
        <f>IF(N549="snížená",J549,0)</f>
        <v>0</v>
      </c>
      <c r="BG549" s="209">
        <f>IF(N549="zákl. přenesená",J549,0)</f>
        <v>0</v>
      </c>
      <c r="BH549" s="209">
        <f>IF(N549="sníž. přenesená",J549,0)</f>
        <v>0</v>
      </c>
      <c r="BI549" s="209">
        <f>IF(N549="nulová",J549,0)</f>
        <v>0</v>
      </c>
      <c r="BJ549" s="18" t="s">
        <v>80</v>
      </c>
      <c r="BK549" s="209">
        <f>ROUND(I549*H549,2)</f>
        <v>0</v>
      </c>
      <c r="BL549" s="18" t="s">
        <v>372</v>
      </c>
      <c r="BM549" s="208" t="s">
        <v>995</v>
      </c>
    </row>
    <row r="550" s="2" customFormat="1">
      <c r="A550" s="39"/>
      <c r="B550" s="40"/>
      <c r="C550" s="41"/>
      <c r="D550" s="210" t="s">
        <v>132</v>
      </c>
      <c r="E550" s="41"/>
      <c r="F550" s="211" t="s">
        <v>469</v>
      </c>
      <c r="G550" s="41"/>
      <c r="H550" s="41"/>
      <c r="I550" s="212"/>
      <c r="J550" s="41"/>
      <c r="K550" s="41"/>
      <c r="L550" s="45"/>
      <c r="M550" s="213"/>
      <c r="N550" s="214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132</v>
      </c>
      <c r="AU550" s="18" t="s">
        <v>83</v>
      </c>
    </row>
    <row r="551" s="2" customFormat="1">
      <c r="A551" s="39"/>
      <c r="B551" s="40"/>
      <c r="C551" s="41"/>
      <c r="D551" s="228" t="s">
        <v>175</v>
      </c>
      <c r="E551" s="41"/>
      <c r="F551" s="229" t="s">
        <v>470</v>
      </c>
      <c r="G551" s="41"/>
      <c r="H551" s="41"/>
      <c r="I551" s="212"/>
      <c r="J551" s="41"/>
      <c r="K551" s="41"/>
      <c r="L551" s="45"/>
      <c r="M551" s="213"/>
      <c r="N551" s="214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175</v>
      </c>
      <c r="AU551" s="18" t="s">
        <v>83</v>
      </c>
    </row>
    <row r="552" s="11" customFormat="1" ht="22.8" customHeight="1">
      <c r="A552" s="11"/>
      <c r="B552" s="183"/>
      <c r="C552" s="184"/>
      <c r="D552" s="185" t="s">
        <v>71</v>
      </c>
      <c r="E552" s="226" t="s">
        <v>471</v>
      </c>
      <c r="F552" s="226" t="s">
        <v>472</v>
      </c>
      <c r="G552" s="184"/>
      <c r="H552" s="184"/>
      <c r="I552" s="187"/>
      <c r="J552" s="227">
        <f>BK552</f>
        <v>0</v>
      </c>
      <c r="K552" s="184"/>
      <c r="L552" s="189"/>
      <c r="M552" s="190"/>
      <c r="N552" s="191"/>
      <c r="O552" s="191"/>
      <c r="P552" s="192">
        <f>SUM(P553:P578)</f>
        <v>0</v>
      </c>
      <c r="Q552" s="191"/>
      <c r="R552" s="192">
        <f>SUM(R553:R578)</f>
        <v>0.21375000000000002</v>
      </c>
      <c r="S552" s="191"/>
      <c r="T552" s="193">
        <f>SUM(T553:T578)</f>
        <v>0.12</v>
      </c>
      <c r="U552" s="11"/>
      <c r="V552" s="11"/>
      <c r="W552" s="11"/>
      <c r="X552" s="11"/>
      <c r="Y552" s="11"/>
      <c r="Z552" s="11"/>
      <c r="AA552" s="11"/>
      <c r="AB552" s="11"/>
      <c r="AC552" s="11"/>
      <c r="AD552" s="11"/>
      <c r="AE552" s="11"/>
      <c r="AR552" s="194" t="s">
        <v>83</v>
      </c>
      <c r="AT552" s="195" t="s">
        <v>71</v>
      </c>
      <c r="AU552" s="195" t="s">
        <v>80</v>
      </c>
      <c r="AY552" s="194" t="s">
        <v>126</v>
      </c>
      <c r="BK552" s="196">
        <f>SUM(BK553:BK578)</f>
        <v>0</v>
      </c>
    </row>
    <row r="553" s="2" customFormat="1" ht="24.15" customHeight="1">
      <c r="A553" s="39"/>
      <c r="B553" s="40"/>
      <c r="C553" s="197" t="s">
        <v>539</v>
      </c>
      <c r="D553" s="197" t="s">
        <v>127</v>
      </c>
      <c r="E553" s="198" t="s">
        <v>474</v>
      </c>
      <c r="F553" s="199" t="s">
        <v>475</v>
      </c>
      <c r="G553" s="200" t="s">
        <v>208</v>
      </c>
      <c r="H553" s="201">
        <v>5</v>
      </c>
      <c r="I553" s="202"/>
      <c r="J553" s="203">
        <f>ROUND(I553*H553,2)</f>
        <v>0</v>
      </c>
      <c r="K553" s="199" t="s">
        <v>172</v>
      </c>
      <c r="L553" s="45"/>
      <c r="M553" s="204" t="s">
        <v>19</v>
      </c>
      <c r="N553" s="205" t="s">
        <v>43</v>
      </c>
      <c r="O553" s="85"/>
      <c r="P553" s="206">
        <f>O553*H553</f>
        <v>0</v>
      </c>
      <c r="Q553" s="206">
        <v>0</v>
      </c>
      <c r="R553" s="206">
        <f>Q553*H553</f>
        <v>0</v>
      </c>
      <c r="S553" s="206">
        <v>0</v>
      </c>
      <c r="T553" s="20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08" t="s">
        <v>372</v>
      </c>
      <c r="AT553" s="208" t="s">
        <v>127</v>
      </c>
      <c r="AU553" s="208" t="s">
        <v>83</v>
      </c>
      <c r="AY553" s="18" t="s">
        <v>126</v>
      </c>
      <c r="BE553" s="209">
        <f>IF(N553="základní",J553,0)</f>
        <v>0</v>
      </c>
      <c r="BF553" s="209">
        <f>IF(N553="snížená",J553,0)</f>
        <v>0</v>
      </c>
      <c r="BG553" s="209">
        <f>IF(N553="zákl. přenesená",J553,0)</f>
        <v>0</v>
      </c>
      <c r="BH553" s="209">
        <f>IF(N553="sníž. přenesená",J553,0)</f>
        <v>0</v>
      </c>
      <c r="BI553" s="209">
        <f>IF(N553="nulová",J553,0)</f>
        <v>0</v>
      </c>
      <c r="BJ553" s="18" t="s">
        <v>80</v>
      </c>
      <c r="BK553" s="209">
        <f>ROUND(I553*H553,2)</f>
        <v>0</v>
      </c>
      <c r="BL553" s="18" t="s">
        <v>372</v>
      </c>
      <c r="BM553" s="208" t="s">
        <v>996</v>
      </c>
    </row>
    <row r="554" s="2" customFormat="1">
      <c r="A554" s="39"/>
      <c r="B554" s="40"/>
      <c r="C554" s="41"/>
      <c r="D554" s="210" t="s">
        <v>132</v>
      </c>
      <c r="E554" s="41"/>
      <c r="F554" s="211" t="s">
        <v>477</v>
      </c>
      <c r="G554" s="41"/>
      <c r="H554" s="41"/>
      <c r="I554" s="212"/>
      <c r="J554" s="41"/>
      <c r="K554" s="41"/>
      <c r="L554" s="45"/>
      <c r="M554" s="213"/>
      <c r="N554" s="214"/>
      <c r="O554" s="85"/>
      <c r="P554" s="85"/>
      <c r="Q554" s="85"/>
      <c r="R554" s="85"/>
      <c r="S554" s="85"/>
      <c r="T554" s="86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132</v>
      </c>
      <c r="AU554" s="18" t="s">
        <v>83</v>
      </c>
    </row>
    <row r="555" s="2" customFormat="1">
      <c r="A555" s="39"/>
      <c r="B555" s="40"/>
      <c r="C555" s="41"/>
      <c r="D555" s="228" t="s">
        <v>175</v>
      </c>
      <c r="E555" s="41"/>
      <c r="F555" s="229" t="s">
        <v>478</v>
      </c>
      <c r="G555" s="41"/>
      <c r="H555" s="41"/>
      <c r="I555" s="212"/>
      <c r="J555" s="41"/>
      <c r="K555" s="41"/>
      <c r="L555" s="45"/>
      <c r="M555" s="213"/>
      <c r="N555" s="214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175</v>
      </c>
      <c r="AU555" s="18" t="s">
        <v>83</v>
      </c>
    </row>
    <row r="556" s="13" customFormat="1">
      <c r="A556" s="13"/>
      <c r="B556" s="230"/>
      <c r="C556" s="231"/>
      <c r="D556" s="210" t="s">
        <v>212</v>
      </c>
      <c r="E556" s="232" t="s">
        <v>19</v>
      </c>
      <c r="F556" s="233" t="s">
        <v>997</v>
      </c>
      <c r="G556" s="231"/>
      <c r="H556" s="232" t="s">
        <v>19</v>
      </c>
      <c r="I556" s="234"/>
      <c r="J556" s="231"/>
      <c r="K556" s="231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212</v>
      </c>
      <c r="AU556" s="239" t="s">
        <v>83</v>
      </c>
      <c r="AV556" s="13" t="s">
        <v>80</v>
      </c>
      <c r="AW556" s="13" t="s">
        <v>33</v>
      </c>
      <c r="AX556" s="13" t="s">
        <v>72</v>
      </c>
      <c r="AY556" s="239" t="s">
        <v>126</v>
      </c>
    </row>
    <row r="557" s="14" customFormat="1">
      <c r="A557" s="14"/>
      <c r="B557" s="240"/>
      <c r="C557" s="241"/>
      <c r="D557" s="210" t="s">
        <v>212</v>
      </c>
      <c r="E557" s="242" t="s">
        <v>19</v>
      </c>
      <c r="F557" s="243" t="s">
        <v>146</v>
      </c>
      <c r="G557" s="241"/>
      <c r="H557" s="244">
        <v>5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212</v>
      </c>
      <c r="AU557" s="250" t="s">
        <v>83</v>
      </c>
      <c r="AV557" s="14" t="s">
        <v>83</v>
      </c>
      <c r="AW557" s="14" t="s">
        <v>33</v>
      </c>
      <c r="AX557" s="14" t="s">
        <v>80</v>
      </c>
      <c r="AY557" s="250" t="s">
        <v>126</v>
      </c>
    </row>
    <row r="558" s="2" customFormat="1" ht="33" customHeight="1">
      <c r="A558" s="39"/>
      <c r="B558" s="40"/>
      <c r="C558" s="251" t="s">
        <v>545</v>
      </c>
      <c r="D558" s="251" t="s">
        <v>222</v>
      </c>
      <c r="E558" s="252" t="s">
        <v>481</v>
      </c>
      <c r="F558" s="253" t="s">
        <v>482</v>
      </c>
      <c r="G558" s="254" t="s">
        <v>208</v>
      </c>
      <c r="H558" s="255">
        <v>5</v>
      </c>
      <c r="I558" s="256"/>
      <c r="J558" s="257">
        <f>ROUND(I558*H558,2)</f>
        <v>0</v>
      </c>
      <c r="K558" s="253" t="s">
        <v>172</v>
      </c>
      <c r="L558" s="258"/>
      <c r="M558" s="259" t="s">
        <v>19</v>
      </c>
      <c r="N558" s="260" t="s">
        <v>43</v>
      </c>
      <c r="O558" s="85"/>
      <c r="P558" s="206">
        <f>O558*H558</f>
        <v>0</v>
      </c>
      <c r="Q558" s="206">
        <v>0.037999999999999999</v>
      </c>
      <c r="R558" s="206">
        <f>Q558*H558</f>
        <v>0.19</v>
      </c>
      <c r="S558" s="206">
        <v>0</v>
      </c>
      <c r="T558" s="207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08" t="s">
        <v>462</v>
      </c>
      <c r="AT558" s="208" t="s">
        <v>222</v>
      </c>
      <c r="AU558" s="208" t="s">
        <v>83</v>
      </c>
      <c r="AY558" s="18" t="s">
        <v>126</v>
      </c>
      <c r="BE558" s="209">
        <f>IF(N558="základní",J558,0)</f>
        <v>0</v>
      </c>
      <c r="BF558" s="209">
        <f>IF(N558="snížená",J558,0)</f>
        <v>0</v>
      </c>
      <c r="BG558" s="209">
        <f>IF(N558="zákl. přenesená",J558,0)</f>
        <v>0</v>
      </c>
      <c r="BH558" s="209">
        <f>IF(N558="sníž. přenesená",J558,0)</f>
        <v>0</v>
      </c>
      <c r="BI558" s="209">
        <f>IF(N558="nulová",J558,0)</f>
        <v>0</v>
      </c>
      <c r="BJ558" s="18" t="s">
        <v>80</v>
      </c>
      <c r="BK558" s="209">
        <f>ROUND(I558*H558,2)</f>
        <v>0</v>
      </c>
      <c r="BL558" s="18" t="s">
        <v>372</v>
      </c>
      <c r="BM558" s="208" t="s">
        <v>998</v>
      </c>
    </row>
    <row r="559" s="2" customFormat="1">
      <c r="A559" s="39"/>
      <c r="B559" s="40"/>
      <c r="C559" s="41"/>
      <c r="D559" s="210" t="s">
        <v>132</v>
      </c>
      <c r="E559" s="41"/>
      <c r="F559" s="211" t="s">
        <v>482</v>
      </c>
      <c r="G559" s="41"/>
      <c r="H559" s="41"/>
      <c r="I559" s="212"/>
      <c r="J559" s="41"/>
      <c r="K559" s="41"/>
      <c r="L559" s="45"/>
      <c r="M559" s="213"/>
      <c r="N559" s="214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132</v>
      </c>
      <c r="AU559" s="18" t="s">
        <v>83</v>
      </c>
    </row>
    <row r="560" s="2" customFormat="1" ht="16.5" customHeight="1">
      <c r="A560" s="39"/>
      <c r="B560" s="40"/>
      <c r="C560" s="251" t="s">
        <v>553</v>
      </c>
      <c r="D560" s="251" t="s">
        <v>222</v>
      </c>
      <c r="E560" s="252" t="s">
        <v>484</v>
      </c>
      <c r="F560" s="253" t="s">
        <v>485</v>
      </c>
      <c r="G560" s="254" t="s">
        <v>208</v>
      </c>
      <c r="H560" s="255">
        <v>5</v>
      </c>
      <c r="I560" s="256"/>
      <c r="J560" s="257">
        <f>ROUND(I560*H560,2)</f>
        <v>0</v>
      </c>
      <c r="K560" s="253" t="s">
        <v>172</v>
      </c>
      <c r="L560" s="258"/>
      <c r="M560" s="259" t="s">
        <v>19</v>
      </c>
      <c r="N560" s="260" t="s">
        <v>43</v>
      </c>
      <c r="O560" s="85"/>
      <c r="P560" s="206">
        <f>O560*H560</f>
        <v>0</v>
      </c>
      <c r="Q560" s="206">
        <v>0.0022000000000000001</v>
      </c>
      <c r="R560" s="206">
        <f>Q560*H560</f>
        <v>0.011000000000000001</v>
      </c>
      <c r="S560" s="206">
        <v>0</v>
      </c>
      <c r="T560" s="20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08" t="s">
        <v>462</v>
      </c>
      <c r="AT560" s="208" t="s">
        <v>222</v>
      </c>
      <c r="AU560" s="208" t="s">
        <v>83</v>
      </c>
      <c r="AY560" s="18" t="s">
        <v>126</v>
      </c>
      <c r="BE560" s="209">
        <f>IF(N560="základní",J560,0)</f>
        <v>0</v>
      </c>
      <c r="BF560" s="209">
        <f>IF(N560="snížená",J560,0)</f>
        <v>0</v>
      </c>
      <c r="BG560" s="209">
        <f>IF(N560="zákl. přenesená",J560,0)</f>
        <v>0</v>
      </c>
      <c r="BH560" s="209">
        <f>IF(N560="sníž. přenesená",J560,0)</f>
        <v>0</v>
      </c>
      <c r="BI560" s="209">
        <f>IF(N560="nulová",J560,0)</f>
        <v>0</v>
      </c>
      <c r="BJ560" s="18" t="s">
        <v>80</v>
      </c>
      <c r="BK560" s="209">
        <f>ROUND(I560*H560,2)</f>
        <v>0</v>
      </c>
      <c r="BL560" s="18" t="s">
        <v>372</v>
      </c>
      <c r="BM560" s="208" t="s">
        <v>999</v>
      </c>
    </row>
    <row r="561" s="2" customFormat="1">
      <c r="A561" s="39"/>
      <c r="B561" s="40"/>
      <c r="C561" s="41"/>
      <c r="D561" s="210" t="s">
        <v>132</v>
      </c>
      <c r="E561" s="41"/>
      <c r="F561" s="211" t="s">
        <v>485</v>
      </c>
      <c r="G561" s="41"/>
      <c r="H561" s="41"/>
      <c r="I561" s="212"/>
      <c r="J561" s="41"/>
      <c r="K561" s="41"/>
      <c r="L561" s="45"/>
      <c r="M561" s="213"/>
      <c r="N561" s="214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132</v>
      </c>
      <c r="AU561" s="18" t="s">
        <v>83</v>
      </c>
    </row>
    <row r="562" s="2" customFormat="1" ht="16.5" customHeight="1">
      <c r="A562" s="39"/>
      <c r="B562" s="40"/>
      <c r="C562" s="251" t="s">
        <v>561</v>
      </c>
      <c r="D562" s="251" t="s">
        <v>222</v>
      </c>
      <c r="E562" s="252" t="s">
        <v>488</v>
      </c>
      <c r="F562" s="253" t="s">
        <v>489</v>
      </c>
      <c r="G562" s="254" t="s">
        <v>208</v>
      </c>
      <c r="H562" s="255">
        <v>5</v>
      </c>
      <c r="I562" s="256"/>
      <c r="J562" s="257">
        <f>ROUND(I562*H562,2)</f>
        <v>0</v>
      </c>
      <c r="K562" s="253" t="s">
        <v>172</v>
      </c>
      <c r="L562" s="258"/>
      <c r="M562" s="259" t="s">
        <v>19</v>
      </c>
      <c r="N562" s="260" t="s">
        <v>43</v>
      </c>
      <c r="O562" s="85"/>
      <c r="P562" s="206">
        <f>O562*H562</f>
        <v>0</v>
      </c>
      <c r="Q562" s="206">
        <v>0.00014999999999999999</v>
      </c>
      <c r="R562" s="206">
        <f>Q562*H562</f>
        <v>0.00074999999999999991</v>
      </c>
      <c r="S562" s="206">
        <v>0</v>
      </c>
      <c r="T562" s="20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08" t="s">
        <v>462</v>
      </c>
      <c r="AT562" s="208" t="s">
        <v>222</v>
      </c>
      <c r="AU562" s="208" t="s">
        <v>83</v>
      </c>
      <c r="AY562" s="18" t="s">
        <v>126</v>
      </c>
      <c r="BE562" s="209">
        <f>IF(N562="základní",J562,0)</f>
        <v>0</v>
      </c>
      <c r="BF562" s="209">
        <f>IF(N562="snížená",J562,0)</f>
        <v>0</v>
      </c>
      <c r="BG562" s="209">
        <f>IF(N562="zákl. přenesená",J562,0)</f>
        <v>0</v>
      </c>
      <c r="BH562" s="209">
        <f>IF(N562="sníž. přenesená",J562,0)</f>
        <v>0</v>
      </c>
      <c r="BI562" s="209">
        <f>IF(N562="nulová",J562,0)</f>
        <v>0</v>
      </c>
      <c r="BJ562" s="18" t="s">
        <v>80</v>
      </c>
      <c r="BK562" s="209">
        <f>ROUND(I562*H562,2)</f>
        <v>0</v>
      </c>
      <c r="BL562" s="18" t="s">
        <v>372</v>
      </c>
      <c r="BM562" s="208" t="s">
        <v>1000</v>
      </c>
    </row>
    <row r="563" s="2" customFormat="1">
      <c r="A563" s="39"/>
      <c r="B563" s="40"/>
      <c r="C563" s="41"/>
      <c r="D563" s="210" t="s">
        <v>132</v>
      </c>
      <c r="E563" s="41"/>
      <c r="F563" s="211" t="s">
        <v>489</v>
      </c>
      <c r="G563" s="41"/>
      <c r="H563" s="41"/>
      <c r="I563" s="212"/>
      <c r="J563" s="41"/>
      <c r="K563" s="41"/>
      <c r="L563" s="45"/>
      <c r="M563" s="213"/>
      <c r="N563" s="214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132</v>
      </c>
      <c r="AU563" s="18" t="s">
        <v>83</v>
      </c>
    </row>
    <row r="564" s="2" customFormat="1" ht="24.15" customHeight="1">
      <c r="A564" s="39"/>
      <c r="B564" s="40"/>
      <c r="C564" s="197" t="s">
        <v>567</v>
      </c>
      <c r="D564" s="197" t="s">
        <v>127</v>
      </c>
      <c r="E564" s="198" t="s">
        <v>492</v>
      </c>
      <c r="F564" s="199" t="s">
        <v>493</v>
      </c>
      <c r="G564" s="200" t="s">
        <v>208</v>
      </c>
      <c r="H564" s="201">
        <v>5</v>
      </c>
      <c r="I564" s="202"/>
      <c r="J564" s="203">
        <f>ROUND(I564*H564,2)</f>
        <v>0</v>
      </c>
      <c r="K564" s="199" t="s">
        <v>172</v>
      </c>
      <c r="L564" s="45"/>
      <c r="M564" s="204" t="s">
        <v>19</v>
      </c>
      <c r="N564" s="205" t="s">
        <v>43</v>
      </c>
      <c r="O564" s="85"/>
      <c r="P564" s="206">
        <f>O564*H564</f>
        <v>0</v>
      </c>
      <c r="Q564" s="206">
        <v>0</v>
      </c>
      <c r="R564" s="206">
        <f>Q564*H564</f>
        <v>0</v>
      </c>
      <c r="S564" s="206">
        <v>0</v>
      </c>
      <c r="T564" s="20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08" t="s">
        <v>372</v>
      </c>
      <c r="AT564" s="208" t="s">
        <v>127</v>
      </c>
      <c r="AU564" s="208" t="s">
        <v>83</v>
      </c>
      <c r="AY564" s="18" t="s">
        <v>126</v>
      </c>
      <c r="BE564" s="209">
        <f>IF(N564="základní",J564,0)</f>
        <v>0</v>
      </c>
      <c r="BF564" s="209">
        <f>IF(N564="snížená",J564,0)</f>
        <v>0</v>
      </c>
      <c r="BG564" s="209">
        <f>IF(N564="zákl. přenesená",J564,0)</f>
        <v>0</v>
      </c>
      <c r="BH564" s="209">
        <f>IF(N564="sníž. přenesená",J564,0)</f>
        <v>0</v>
      </c>
      <c r="BI564" s="209">
        <f>IF(N564="nulová",J564,0)</f>
        <v>0</v>
      </c>
      <c r="BJ564" s="18" t="s">
        <v>80</v>
      </c>
      <c r="BK564" s="209">
        <f>ROUND(I564*H564,2)</f>
        <v>0</v>
      </c>
      <c r="BL564" s="18" t="s">
        <v>372</v>
      </c>
      <c r="BM564" s="208" t="s">
        <v>1001</v>
      </c>
    </row>
    <row r="565" s="2" customFormat="1">
      <c r="A565" s="39"/>
      <c r="B565" s="40"/>
      <c r="C565" s="41"/>
      <c r="D565" s="210" t="s">
        <v>132</v>
      </c>
      <c r="E565" s="41"/>
      <c r="F565" s="211" t="s">
        <v>495</v>
      </c>
      <c r="G565" s="41"/>
      <c r="H565" s="41"/>
      <c r="I565" s="212"/>
      <c r="J565" s="41"/>
      <c r="K565" s="41"/>
      <c r="L565" s="45"/>
      <c r="M565" s="213"/>
      <c r="N565" s="214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132</v>
      </c>
      <c r="AU565" s="18" t="s">
        <v>83</v>
      </c>
    </row>
    <row r="566" s="2" customFormat="1">
      <c r="A566" s="39"/>
      <c r="B566" s="40"/>
      <c r="C566" s="41"/>
      <c r="D566" s="228" t="s">
        <v>175</v>
      </c>
      <c r="E566" s="41"/>
      <c r="F566" s="229" t="s">
        <v>496</v>
      </c>
      <c r="G566" s="41"/>
      <c r="H566" s="41"/>
      <c r="I566" s="212"/>
      <c r="J566" s="41"/>
      <c r="K566" s="41"/>
      <c r="L566" s="45"/>
      <c r="M566" s="213"/>
      <c r="N566" s="214"/>
      <c r="O566" s="85"/>
      <c r="P566" s="85"/>
      <c r="Q566" s="85"/>
      <c r="R566" s="85"/>
      <c r="S566" s="85"/>
      <c r="T566" s="86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175</v>
      </c>
      <c r="AU566" s="18" t="s">
        <v>83</v>
      </c>
    </row>
    <row r="567" s="13" customFormat="1">
      <c r="A567" s="13"/>
      <c r="B567" s="230"/>
      <c r="C567" s="231"/>
      <c r="D567" s="210" t="s">
        <v>212</v>
      </c>
      <c r="E567" s="232" t="s">
        <v>19</v>
      </c>
      <c r="F567" s="233" t="s">
        <v>997</v>
      </c>
      <c r="G567" s="231"/>
      <c r="H567" s="232" t="s">
        <v>19</v>
      </c>
      <c r="I567" s="234"/>
      <c r="J567" s="231"/>
      <c r="K567" s="231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212</v>
      </c>
      <c r="AU567" s="239" t="s">
        <v>83</v>
      </c>
      <c r="AV567" s="13" t="s">
        <v>80</v>
      </c>
      <c r="AW567" s="13" t="s">
        <v>33</v>
      </c>
      <c r="AX567" s="13" t="s">
        <v>72</v>
      </c>
      <c r="AY567" s="239" t="s">
        <v>126</v>
      </c>
    </row>
    <row r="568" s="14" customFormat="1">
      <c r="A568" s="14"/>
      <c r="B568" s="240"/>
      <c r="C568" s="241"/>
      <c r="D568" s="210" t="s">
        <v>212</v>
      </c>
      <c r="E568" s="242" t="s">
        <v>19</v>
      </c>
      <c r="F568" s="243" t="s">
        <v>146</v>
      </c>
      <c r="G568" s="241"/>
      <c r="H568" s="244">
        <v>5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212</v>
      </c>
      <c r="AU568" s="250" t="s">
        <v>83</v>
      </c>
      <c r="AV568" s="14" t="s">
        <v>83</v>
      </c>
      <c r="AW568" s="14" t="s">
        <v>33</v>
      </c>
      <c r="AX568" s="14" t="s">
        <v>80</v>
      </c>
      <c r="AY568" s="250" t="s">
        <v>126</v>
      </c>
    </row>
    <row r="569" s="2" customFormat="1" ht="16.5" customHeight="1">
      <c r="A569" s="39"/>
      <c r="B569" s="40"/>
      <c r="C569" s="251" t="s">
        <v>572</v>
      </c>
      <c r="D569" s="251" t="s">
        <v>222</v>
      </c>
      <c r="E569" s="252" t="s">
        <v>498</v>
      </c>
      <c r="F569" s="253" t="s">
        <v>499</v>
      </c>
      <c r="G569" s="254" t="s">
        <v>208</v>
      </c>
      <c r="H569" s="255">
        <v>5</v>
      </c>
      <c r="I569" s="256"/>
      <c r="J569" s="257">
        <f>ROUND(I569*H569,2)</f>
        <v>0</v>
      </c>
      <c r="K569" s="253" t="s">
        <v>172</v>
      </c>
      <c r="L569" s="258"/>
      <c r="M569" s="259" t="s">
        <v>19</v>
      </c>
      <c r="N569" s="260" t="s">
        <v>43</v>
      </c>
      <c r="O569" s="85"/>
      <c r="P569" s="206">
        <f>O569*H569</f>
        <v>0</v>
      </c>
      <c r="Q569" s="206">
        <v>0.0023999999999999998</v>
      </c>
      <c r="R569" s="206">
        <f>Q569*H569</f>
        <v>0.011999999999999999</v>
      </c>
      <c r="S569" s="206">
        <v>0</v>
      </c>
      <c r="T569" s="207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08" t="s">
        <v>462</v>
      </c>
      <c r="AT569" s="208" t="s">
        <v>222</v>
      </c>
      <c r="AU569" s="208" t="s">
        <v>83</v>
      </c>
      <c r="AY569" s="18" t="s">
        <v>126</v>
      </c>
      <c r="BE569" s="209">
        <f>IF(N569="základní",J569,0)</f>
        <v>0</v>
      </c>
      <c r="BF569" s="209">
        <f>IF(N569="snížená",J569,0)</f>
        <v>0</v>
      </c>
      <c r="BG569" s="209">
        <f>IF(N569="zákl. přenesená",J569,0)</f>
        <v>0</v>
      </c>
      <c r="BH569" s="209">
        <f>IF(N569="sníž. přenesená",J569,0)</f>
        <v>0</v>
      </c>
      <c r="BI569" s="209">
        <f>IF(N569="nulová",J569,0)</f>
        <v>0</v>
      </c>
      <c r="BJ569" s="18" t="s">
        <v>80</v>
      </c>
      <c r="BK569" s="209">
        <f>ROUND(I569*H569,2)</f>
        <v>0</v>
      </c>
      <c r="BL569" s="18" t="s">
        <v>372</v>
      </c>
      <c r="BM569" s="208" t="s">
        <v>1002</v>
      </c>
    </row>
    <row r="570" s="2" customFormat="1">
      <c r="A570" s="39"/>
      <c r="B570" s="40"/>
      <c r="C570" s="41"/>
      <c r="D570" s="210" t="s">
        <v>132</v>
      </c>
      <c r="E570" s="41"/>
      <c r="F570" s="211" t="s">
        <v>499</v>
      </c>
      <c r="G570" s="41"/>
      <c r="H570" s="41"/>
      <c r="I570" s="212"/>
      <c r="J570" s="41"/>
      <c r="K570" s="41"/>
      <c r="L570" s="45"/>
      <c r="M570" s="213"/>
      <c r="N570" s="214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132</v>
      </c>
      <c r="AU570" s="18" t="s">
        <v>83</v>
      </c>
    </row>
    <row r="571" s="2" customFormat="1" ht="24.15" customHeight="1">
      <c r="A571" s="39"/>
      <c r="B571" s="40"/>
      <c r="C571" s="197" t="s">
        <v>579</v>
      </c>
      <c r="D571" s="197" t="s">
        <v>127</v>
      </c>
      <c r="E571" s="198" t="s">
        <v>502</v>
      </c>
      <c r="F571" s="199" t="s">
        <v>503</v>
      </c>
      <c r="G571" s="200" t="s">
        <v>208</v>
      </c>
      <c r="H571" s="201">
        <v>5</v>
      </c>
      <c r="I571" s="202"/>
      <c r="J571" s="203">
        <f>ROUND(I571*H571,2)</f>
        <v>0</v>
      </c>
      <c r="K571" s="199" t="s">
        <v>172</v>
      </c>
      <c r="L571" s="45"/>
      <c r="M571" s="204" t="s">
        <v>19</v>
      </c>
      <c r="N571" s="205" t="s">
        <v>43</v>
      </c>
      <c r="O571" s="85"/>
      <c r="P571" s="206">
        <f>O571*H571</f>
        <v>0</v>
      </c>
      <c r="Q571" s="206">
        <v>0</v>
      </c>
      <c r="R571" s="206">
        <f>Q571*H571</f>
        <v>0</v>
      </c>
      <c r="S571" s="206">
        <v>0.024</v>
      </c>
      <c r="T571" s="207">
        <f>S571*H571</f>
        <v>0.12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08" t="s">
        <v>372</v>
      </c>
      <c r="AT571" s="208" t="s">
        <v>127</v>
      </c>
      <c r="AU571" s="208" t="s">
        <v>83</v>
      </c>
      <c r="AY571" s="18" t="s">
        <v>126</v>
      </c>
      <c r="BE571" s="209">
        <f>IF(N571="základní",J571,0)</f>
        <v>0</v>
      </c>
      <c r="BF571" s="209">
        <f>IF(N571="snížená",J571,0)</f>
        <v>0</v>
      </c>
      <c r="BG571" s="209">
        <f>IF(N571="zákl. přenesená",J571,0)</f>
        <v>0</v>
      </c>
      <c r="BH571" s="209">
        <f>IF(N571="sníž. přenesená",J571,0)</f>
        <v>0</v>
      </c>
      <c r="BI571" s="209">
        <f>IF(N571="nulová",J571,0)</f>
        <v>0</v>
      </c>
      <c r="BJ571" s="18" t="s">
        <v>80</v>
      </c>
      <c r="BK571" s="209">
        <f>ROUND(I571*H571,2)</f>
        <v>0</v>
      </c>
      <c r="BL571" s="18" t="s">
        <v>372</v>
      </c>
      <c r="BM571" s="208" t="s">
        <v>1003</v>
      </c>
    </row>
    <row r="572" s="2" customFormat="1">
      <c r="A572" s="39"/>
      <c r="B572" s="40"/>
      <c r="C572" s="41"/>
      <c r="D572" s="210" t="s">
        <v>132</v>
      </c>
      <c r="E572" s="41"/>
      <c r="F572" s="211" t="s">
        <v>505</v>
      </c>
      <c r="G572" s="41"/>
      <c r="H572" s="41"/>
      <c r="I572" s="212"/>
      <c r="J572" s="41"/>
      <c r="K572" s="41"/>
      <c r="L572" s="45"/>
      <c r="M572" s="213"/>
      <c r="N572" s="214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132</v>
      </c>
      <c r="AU572" s="18" t="s">
        <v>83</v>
      </c>
    </row>
    <row r="573" s="2" customFormat="1">
      <c r="A573" s="39"/>
      <c r="B573" s="40"/>
      <c r="C573" s="41"/>
      <c r="D573" s="228" t="s">
        <v>175</v>
      </c>
      <c r="E573" s="41"/>
      <c r="F573" s="229" t="s">
        <v>506</v>
      </c>
      <c r="G573" s="41"/>
      <c r="H573" s="41"/>
      <c r="I573" s="212"/>
      <c r="J573" s="41"/>
      <c r="K573" s="41"/>
      <c r="L573" s="45"/>
      <c r="M573" s="213"/>
      <c r="N573" s="214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175</v>
      </c>
      <c r="AU573" s="18" t="s">
        <v>83</v>
      </c>
    </row>
    <row r="574" s="13" customFormat="1">
      <c r="A574" s="13"/>
      <c r="B574" s="230"/>
      <c r="C574" s="231"/>
      <c r="D574" s="210" t="s">
        <v>212</v>
      </c>
      <c r="E574" s="232" t="s">
        <v>19</v>
      </c>
      <c r="F574" s="233" t="s">
        <v>997</v>
      </c>
      <c r="G574" s="231"/>
      <c r="H574" s="232" t="s">
        <v>19</v>
      </c>
      <c r="I574" s="234"/>
      <c r="J574" s="231"/>
      <c r="K574" s="231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212</v>
      </c>
      <c r="AU574" s="239" t="s">
        <v>83</v>
      </c>
      <c r="AV574" s="13" t="s">
        <v>80</v>
      </c>
      <c r="AW574" s="13" t="s">
        <v>33</v>
      </c>
      <c r="AX574" s="13" t="s">
        <v>72</v>
      </c>
      <c r="AY574" s="239" t="s">
        <v>126</v>
      </c>
    </row>
    <row r="575" s="14" customFormat="1">
      <c r="A575" s="14"/>
      <c r="B575" s="240"/>
      <c r="C575" s="241"/>
      <c r="D575" s="210" t="s">
        <v>212</v>
      </c>
      <c r="E575" s="242" t="s">
        <v>19</v>
      </c>
      <c r="F575" s="243" t="s">
        <v>146</v>
      </c>
      <c r="G575" s="241"/>
      <c r="H575" s="244">
        <v>5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212</v>
      </c>
      <c r="AU575" s="250" t="s">
        <v>83</v>
      </c>
      <c r="AV575" s="14" t="s">
        <v>83</v>
      </c>
      <c r="AW575" s="14" t="s">
        <v>33</v>
      </c>
      <c r="AX575" s="14" t="s">
        <v>80</v>
      </c>
      <c r="AY575" s="250" t="s">
        <v>126</v>
      </c>
    </row>
    <row r="576" s="2" customFormat="1" ht="24.15" customHeight="1">
      <c r="A576" s="39"/>
      <c r="B576" s="40"/>
      <c r="C576" s="197" t="s">
        <v>584</v>
      </c>
      <c r="D576" s="197" t="s">
        <v>127</v>
      </c>
      <c r="E576" s="198" t="s">
        <v>508</v>
      </c>
      <c r="F576" s="199" t="s">
        <v>509</v>
      </c>
      <c r="G576" s="200" t="s">
        <v>216</v>
      </c>
      <c r="H576" s="201">
        <v>0.214</v>
      </c>
      <c r="I576" s="202"/>
      <c r="J576" s="203">
        <f>ROUND(I576*H576,2)</f>
        <v>0</v>
      </c>
      <c r="K576" s="199" t="s">
        <v>172</v>
      </c>
      <c r="L576" s="45"/>
      <c r="M576" s="204" t="s">
        <v>19</v>
      </c>
      <c r="N576" s="205" t="s">
        <v>43</v>
      </c>
      <c r="O576" s="85"/>
      <c r="P576" s="206">
        <f>O576*H576</f>
        <v>0</v>
      </c>
      <c r="Q576" s="206">
        <v>0</v>
      </c>
      <c r="R576" s="206">
        <f>Q576*H576</f>
        <v>0</v>
      </c>
      <c r="S576" s="206">
        <v>0</v>
      </c>
      <c r="T576" s="207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08" t="s">
        <v>372</v>
      </c>
      <c r="AT576" s="208" t="s">
        <v>127</v>
      </c>
      <c r="AU576" s="208" t="s">
        <v>83</v>
      </c>
      <c r="AY576" s="18" t="s">
        <v>126</v>
      </c>
      <c r="BE576" s="209">
        <f>IF(N576="základní",J576,0)</f>
        <v>0</v>
      </c>
      <c r="BF576" s="209">
        <f>IF(N576="snížená",J576,0)</f>
        <v>0</v>
      </c>
      <c r="BG576" s="209">
        <f>IF(N576="zákl. přenesená",J576,0)</f>
        <v>0</v>
      </c>
      <c r="BH576" s="209">
        <f>IF(N576="sníž. přenesená",J576,0)</f>
        <v>0</v>
      </c>
      <c r="BI576" s="209">
        <f>IF(N576="nulová",J576,0)</f>
        <v>0</v>
      </c>
      <c r="BJ576" s="18" t="s">
        <v>80</v>
      </c>
      <c r="BK576" s="209">
        <f>ROUND(I576*H576,2)</f>
        <v>0</v>
      </c>
      <c r="BL576" s="18" t="s">
        <v>372</v>
      </c>
      <c r="BM576" s="208" t="s">
        <v>1004</v>
      </c>
    </row>
    <row r="577" s="2" customFormat="1">
      <c r="A577" s="39"/>
      <c r="B577" s="40"/>
      <c r="C577" s="41"/>
      <c r="D577" s="210" t="s">
        <v>132</v>
      </c>
      <c r="E577" s="41"/>
      <c r="F577" s="211" t="s">
        <v>511</v>
      </c>
      <c r="G577" s="41"/>
      <c r="H577" s="41"/>
      <c r="I577" s="212"/>
      <c r="J577" s="41"/>
      <c r="K577" s="41"/>
      <c r="L577" s="45"/>
      <c r="M577" s="213"/>
      <c r="N577" s="214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132</v>
      </c>
      <c r="AU577" s="18" t="s">
        <v>83</v>
      </c>
    </row>
    <row r="578" s="2" customFormat="1">
      <c r="A578" s="39"/>
      <c r="B578" s="40"/>
      <c r="C578" s="41"/>
      <c r="D578" s="228" t="s">
        <v>175</v>
      </c>
      <c r="E578" s="41"/>
      <c r="F578" s="229" t="s">
        <v>512</v>
      </c>
      <c r="G578" s="41"/>
      <c r="H578" s="41"/>
      <c r="I578" s="212"/>
      <c r="J578" s="41"/>
      <c r="K578" s="41"/>
      <c r="L578" s="45"/>
      <c r="M578" s="213"/>
      <c r="N578" s="214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175</v>
      </c>
      <c r="AU578" s="18" t="s">
        <v>83</v>
      </c>
    </row>
    <row r="579" s="11" customFormat="1" ht="22.8" customHeight="1">
      <c r="A579" s="11"/>
      <c r="B579" s="183"/>
      <c r="C579" s="184"/>
      <c r="D579" s="185" t="s">
        <v>71</v>
      </c>
      <c r="E579" s="226" t="s">
        <v>513</v>
      </c>
      <c r="F579" s="226" t="s">
        <v>514</v>
      </c>
      <c r="G579" s="184"/>
      <c r="H579" s="184"/>
      <c r="I579" s="187"/>
      <c r="J579" s="227">
        <f>BK579</f>
        <v>0</v>
      </c>
      <c r="K579" s="184"/>
      <c r="L579" s="189"/>
      <c r="M579" s="190"/>
      <c r="N579" s="191"/>
      <c r="O579" s="191"/>
      <c r="P579" s="192">
        <f>SUM(P580:P625)</f>
        <v>0</v>
      </c>
      <c r="Q579" s="191"/>
      <c r="R579" s="192">
        <f>SUM(R580:R625)</f>
        <v>2.133213</v>
      </c>
      <c r="S579" s="191"/>
      <c r="T579" s="193">
        <f>SUM(T580:T625)</f>
        <v>0</v>
      </c>
      <c r="U579" s="11"/>
      <c r="V579" s="11"/>
      <c r="W579" s="11"/>
      <c r="X579" s="11"/>
      <c r="Y579" s="11"/>
      <c r="Z579" s="11"/>
      <c r="AA579" s="11"/>
      <c r="AB579" s="11"/>
      <c r="AC579" s="11"/>
      <c r="AD579" s="11"/>
      <c r="AE579" s="11"/>
      <c r="AR579" s="194" t="s">
        <v>83</v>
      </c>
      <c r="AT579" s="195" t="s">
        <v>71</v>
      </c>
      <c r="AU579" s="195" t="s">
        <v>80</v>
      </c>
      <c r="AY579" s="194" t="s">
        <v>126</v>
      </c>
      <c r="BK579" s="196">
        <f>SUM(BK580:BK625)</f>
        <v>0</v>
      </c>
    </row>
    <row r="580" s="2" customFormat="1" ht="16.5" customHeight="1">
      <c r="A580" s="39"/>
      <c r="B580" s="40"/>
      <c r="C580" s="197" t="s">
        <v>592</v>
      </c>
      <c r="D580" s="197" t="s">
        <v>127</v>
      </c>
      <c r="E580" s="198" t="s">
        <v>516</v>
      </c>
      <c r="F580" s="199" t="s">
        <v>517</v>
      </c>
      <c r="G580" s="200" t="s">
        <v>229</v>
      </c>
      <c r="H580" s="201">
        <v>70.489999999999995</v>
      </c>
      <c r="I580" s="202"/>
      <c r="J580" s="203">
        <f>ROUND(I580*H580,2)</f>
        <v>0</v>
      </c>
      <c r="K580" s="199" t="s">
        <v>172</v>
      </c>
      <c r="L580" s="45"/>
      <c r="M580" s="204" t="s">
        <v>19</v>
      </c>
      <c r="N580" s="205" t="s">
        <v>43</v>
      </c>
      <c r="O580" s="85"/>
      <c r="P580" s="206">
        <f>O580*H580</f>
        <v>0</v>
      </c>
      <c r="Q580" s="206">
        <v>0.00029999999999999997</v>
      </c>
      <c r="R580" s="206">
        <f>Q580*H580</f>
        <v>0.021146999999999996</v>
      </c>
      <c r="S580" s="206">
        <v>0</v>
      </c>
      <c r="T580" s="207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08" t="s">
        <v>372</v>
      </c>
      <c r="AT580" s="208" t="s">
        <v>127</v>
      </c>
      <c r="AU580" s="208" t="s">
        <v>83</v>
      </c>
      <c r="AY580" s="18" t="s">
        <v>126</v>
      </c>
      <c r="BE580" s="209">
        <f>IF(N580="základní",J580,0)</f>
        <v>0</v>
      </c>
      <c r="BF580" s="209">
        <f>IF(N580="snížená",J580,0)</f>
        <v>0</v>
      </c>
      <c r="BG580" s="209">
        <f>IF(N580="zákl. přenesená",J580,0)</f>
        <v>0</v>
      </c>
      <c r="BH580" s="209">
        <f>IF(N580="sníž. přenesená",J580,0)</f>
        <v>0</v>
      </c>
      <c r="BI580" s="209">
        <f>IF(N580="nulová",J580,0)</f>
        <v>0</v>
      </c>
      <c r="BJ580" s="18" t="s">
        <v>80</v>
      </c>
      <c r="BK580" s="209">
        <f>ROUND(I580*H580,2)</f>
        <v>0</v>
      </c>
      <c r="BL580" s="18" t="s">
        <v>372</v>
      </c>
      <c r="BM580" s="208" t="s">
        <v>1005</v>
      </c>
    </row>
    <row r="581" s="2" customFormat="1">
      <c r="A581" s="39"/>
      <c r="B581" s="40"/>
      <c r="C581" s="41"/>
      <c r="D581" s="210" t="s">
        <v>132</v>
      </c>
      <c r="E581" s="41"/>
      <c r="F581" s="211" t="s">
        <v>519</v>
      </c>
      <c r="G581" s="41"/>
      <c r="H581" s="41"/>
      <c r="I581" s="212"/>
      <c r="J581" s="41"/>
      <c r="K581" s="41"/>
      <c r="L581" s="45"/>
      <c r="M581" s="213"/>
      <c r="N581" s="214"/>
      <c r="O581" s="85"/>
      <c r="P581" s="85"/>
      <c r="Q581" s="85"/>
      <c r="R581" s="85"/>
      <c r="S581" s="85"/>
      <c r="T581" s="86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132</v>
      </c>
      <c r="AU581" s="18" t="s">
        <v>83</v>
      </c>
    </row>
    <row r="582" s="2" customFormat="1">
      <c r="A582" s="39"/>
      <c r="B582" s="40"/>
      <c r="C582" s="41"/>
      <c r="D582" s="228" t="s">
        <v>175</v>
      </c>
      <c r="E582" s="41"/>
      <c r="F582" s="229" t="s">
        <v>520</v>
      </c>
      <c r="G582" s="41"/>
      <c r="H582" s="41"/>
      <c r="I582" s="212"/>
      <c r="J582" s="41"/>
      <c r="K582" s="41"/>
      <c r="L582" s="45"/>
      <c r="M582" s="213"/>
      <c r="N582" s="214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175</v>
      </c>
      <c r="AU582" s="18" t="s">
        <v>83</v>
      </c>
    </row>
    <row r="583" s="13" customFormat="1">
      <c r="A583" s="13"/>
      <c r="B583" s="230"/>
      <c r="C583" s="231"/>
      <c r="D583" s="210" t="s">
        <v>212</v>
      </c>
      <c r="E583" s="232" t="s">
        <v>19</v>
      </c>
      <c r="F583" s="233" t="s">
        <v>1006</v>
      </c>
      <c r="G583" s="231"/>
      <c r="H583" s="232" t="s">
        <v>19</v>
      </c>
      <c r="I583" s="234"/>
      <c r="J583" s="231"/>
      <c r="K583" s="231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212</v>
      </c>
      <c r="AU583" s="239" t="s">
        <v>83</v>
      </c>
      <c r="AV583" s="13" t="s">
        <v>80</v>
      </c>
      <c r="AW583" s="13" t="s">
        <v>33</v>
      </c>
      <c r="AX583" s="13" t="s">
        <v>72</v>
      </c>
      <c r="AY583" s="239" t="s">
        <v>126</v>
      </c>
    </row>
    <row r="584" s="14" customFormat="1">
      <c r="A584" s="14"/>
      <c r="B584" s="240"/>
      <c r="C584" s="241"/>
      <c r="D584" s="210" t="s">
        <v>212</v>
      </c>
      <c r="E584" s="242" t="s">
        <v>19</v>
      </c>
      <c r="F584" s="243" t="s">
        <v>1007</v>
      </c>
      <c r="G584" s="241"/>
      <c r="H584" s="244">
        <v>35.390000000000001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212</v>
      </c>
      <c r="AU584" s="250" t="s">
        <v>83</v>
      </c>
      <c r="AV584" s="14" t="s">
        <v>83</v>
      </c>
      <c r="AW584" s="14" t="s">
        <v>33</v>
      </c>
      <c r="AX584" s="14" t="s">
        <v>72</v>
      </c>
      <c r="AY584" s="250" t="s">
        <v>126</v>
      </c>
    </row>
    <row r="585" s="14" customFormat="1">
      <c r="A585" s="14"/>
      <c r="B585" s="240"/>
      <c r="C585" s="241"/>
      <c r="D585" s="210" t="s">
        <v>212</v>
      </c>
      <c r="E585" s="242" t="s">
        <v>19</v>
      </c>
      <c r="F585" s="243" t="s">
        <v>1008</v>
      </c>
      <c r="G585" s="241"/>
      <c r="H585" s="244">
        <v>1.3400000000000001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212</v>
      </c>
      <c r="AU585" s="250" t="s">
        <v>83</v>
      </c>
      <c r="AV585" s="14" t="s">
        <v>83</v>
      </c>
      <c r="AW585" s="14" t="s">
        <v>33</v>
      </c>
      <c r="AX585" s="14" t="s">
        <v>72</v>
      </c>
      <c r="AY585" s="250" t="s">
        <v>126</v>
      </c>
    </row>
    <row r="586" s="14" customFormat="1">
      <c r="A586" s="14"/>
      <c r="B586" s="240"/>
      <c r="C586" s="241"/>
      <c r="D586" s="210" t="s">
        <v>212</v>
      </c>
      <c r="E586" s="242" t="s">
        <v>19</v>
      </c>
      <c r="F586" s="243" t="s">
        <v>1009</v>
      </c>
      <c r="G586" s="241"/>
      <c r="H586" s="244">
        <v>0.73999999999999999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212</v>
      </c>
      <c r="AU586" s="250" t="s">
        <v>83</v>
      </c>
      <c r="AV586" s="14" t="s">
        <v>83</v>
      </c>
      <c r="AW586" s="14" t="s">
        <v>33</v>
      </c>
      <c r="AX586" s="14" t="s">
        <v>72</v>
      </c>
      <c r="AY586" s="250" t="s">
        <v>126</v>
      </c>
    </row>
    <row r="587" s="13" customFormat="1">
      <c r="A587" s="13"/>
      <c r="B587" s="230"/>
      <c r="C587" s="231"/>
      <c r="D587" s="210" t="s">
        <v>212</v>
      </c>
      <c r="E587" s="232" t="s">
        <v>19</v>
      </c>
      <c r="F587" s="233" t="s">
        <v>1010</v>
      </c>
      <c r="G587" s="231"/>
      <c r="H587" s="232" t="s">
        <v>19</v>
      </c>
      <c r="I587" s="234"/>
      <c r="J587" s="231"/>
      <c r="K587" s="231"/>
      <c r="L587" s="235"/>
      <c r="M587" s="236"/>
      <c r="N587" s="237"/>
      <c r="O587" s="237"/>
      <c r="P587" s="237"/>
      <c r="Q587" s="237"/>
      <c r="R587" s="237"/>
      <c r="S587" s="237"/>
      <c r="T587" s="23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9" t="s">
        <v>212</v>
      </c>
      <c r="AU587" s="239" t="s">
        <v>83</v>
      </c>
      <c r="AV587" s="13" t="s">
        <v>80</v>
      </c>
      <c r="AW587" s="13" t="s">
        <v>33</v>
      </c>
      <c r="AX587" s="13" t="s">
        <v>72</v>
      </c>
      <c r="AY587" s="239" t="s">
        <v>126</v>
      </c>
    </row>
    <row r="588" s="14" customFormat="1">
      <c r="A588" s="14"/>
      <c r="B588" s="240"/>
      <c r="C588" s="241"/>
      <c r="D588" s="210" t="s">
        <v>212</v>
      </c>
      <c r="E588" s="242" t="s">
        <v>19</v>
      </c>
      <c r="F588" s="243" t="s">
        <v>1011</v>
      </c>
      <c r="G588" s="241"/>
      <c r="H588" s="244">
        <v>5.9000000000000004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212</v>
      </c>
      <c r="AU588" s="250" t="s">
        <v>83</v>
      </c>
      <c r="AV588" s="14" t="s">
        <v>83</v>
      </c>
      <c r="AW588" s="14" t="s">
        <v>33</v>
      </c>
      <c r="AX588" s="14" t="s">
        <v>72</v>
      </c>
      <c r="AY588" s="250" t="s">
        <v>126</v>
      </c>
    </row>
    <row r="589" s="14" customFormat="1">
      <c r="A589" s="14"/>
      <c r="B589" s="240"/>
      <c r="C589" s="241"/>
      <c r="D589" s="210" t="s">
        <v>212</v>
      </c>
      <c r="E589" s="242" t="s">
        <v>19</v>
      </c>
      <c r="F589" s="243" t="s">
        <v>1012</v>
      </c>
      <c r="G589" s="241"/>
      <c r="H589" s="244">
        <v>0.68000000000000005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212</v>
      </c>
      <c r="AU589" s="250" t="s">
        <v>83</v>
      </c>
      <c r="AV589" s="14" t="s">
        <v>83</v>
      </c>
      <c r="AW589" s="14" t="s">
        <v>33</v>
      </c>
      <c r="AX589" s="14" t="s">
        <v>72</v>
      </c>
      <c r="AY589" s="250" t="s">
        <v>126</v>
      </c>
    </row>
    <row r="590" s="13" customFormat="1">
      <c r="A590" s="13"/>
      <c r="B590" s="230"/>
      <c r="C590" s="231"/>
      <c r="D590" s="210" t="s">
        <v>212</v>
      </c>
      <c r="E590" s="232" t="s">
        <v>19</v>
      </c>
      <c r="F590" s="233" t="s">
        <v>1013</v>
      </c>
      <c r="G590" s="231"/>
      <c r="H590" s="232" t="s">
        <v>19</v>
      </c>
      <c r="I590" s="234"/>
      <c r="J590" s="231"/>
      <c r="K590" s="231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212</v>
      </c>
      <c r="AU590" s="239" t="s">
        <v>83</v>
      </c>
      <c r="AV590" s="13" t="s">
        <v>80</v>
      </c>
      <c r="AW590" s="13" t="s">
        <v>33</v>
      </c>
      <c r="AX590" s="13" t="s">
        <v>72</v>
      </c>
      <c r="AY590" s="239" t="s">
        <v>126</v>
      </c>
    </row>
    <row r="591" s="14" customFormat="1">
      <c r="A591" s="14"/>
      <c r="B591" s="240"/>
      <c r="C591" s="241"/>
      <c r="D591" s="210" t="s">
        <v>212</v>
      </c>
      <c r="E591" s="242" t="s">
        <v>19</v>
      </c>
      <c r="F591" s="243" t="s">
        <v>1014</v>
      </c>
      <c r="G591" s="241"/>
      <c r="H591" s="244">
        <v>13.109999999999999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212</v>
      </c>
      <c r="AU591" s="250" t="s">
        <v>83</v>
      </c>
      <c r="AV591" s="14" t="s">
        <v>83</v>
      </c>
      <c r="AW591" s="14" t="s">
        <v>33</v>
      </c>
      <c r="AX591" s="14" t="s">
        <v>72</v>
      </c>
      <c r="AY591" s="250" t="s">
        <v>126</v>
      </c>
    </row>
    <row r="592" s="13" customFormat="1">
      <c r="A592" s="13"/>
      <c r="B592" s="230"/>
      <c r="C592" s="231"/>
      <c r="D592" s="210" t="s">
        <v>212</v>
      </c>
      <c r="E592" s="232" t="s">
        <v>19</v>
      </c>
      <c r="F592" s="233" t="s">
        <v>1015</v>
      </c>
      <c r="G592" s="231"/>
      <c r="H592" s="232" t="s">
        <v>19</v>
      </c>
      <c r="I592" s="234"/>
      <c r="J592" s="231"/>
      <c r="K592" s="231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212</v>
      </c>
      <c r="AU592" s="239" t="s">
        <v>83</v>
      </c>
      <c r="AV592" s="13" t="s">
        <v>80</v>
      </c>
      <c r="AW592" s="13" t="s">
        <v>33</v>
      </c>
      <c r="AX592" s="13" t="s">
        <v>72</v>
      </c>
      <c r="AY592" s="239" t="s">
        <v>126</v>
      </c>
    </row>
    <row r="593" s="14" customFormat="1">
      <c r="A593" s="14"/>
      <c r="B593" s="240"/>
      <c r="C593" s="241"/>
      <c r="D593" s="210" t="s">
        <v>212</v>
      </c>
      <c r="E593" s="242" t="s">
        <v>19</v>
      </c>
      <c r="F593" s="243" t="s">
        <v>1016</v>
      </c>
      <c r="G593" s="241"/>
      <c r="H593" s="244">
        <v>5.3300000000000001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212</v>
      </c>
      <c r="AU593" s="250" t="s">
        <v>83</v>
      </c>
      <c r="AV593" s="14" t="s">
        <v>83</v>
      </c>
      <c r="AW593" s="14" t="s">
        <v>33</v>
      </c>
      <c r="AX593" s="14" t="s">
        <v>72</v>
      </c>
      <c r="AY593" s="250" t="s">
        <v>126</v>
      </c>
    </row>
    <row r="594" s="13" customFormat="1">
      <c r="A594" s="13"/>
      <c r="B594" s="230"/>
      <c r="C594" s="231"/>
      <c r="D594" s="210" t="s">
        <v>212</v>
      </c>
      <c r="E594" s="232" t="s">
        <v>19</v>
      </c>
      <c r="F594" s="233" t="s">
        <v>1017</v>
      </c>
      <c r="G594" s="231"/>
      <c r="H594" s="232" t="s">
        <v>19</v>
      </c>
      <c r="I594" s="234"/>
      <c r="J594" s="231"/>
      <c r="K594" s="231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212</v>
      </c>
      <c r="AU594" s="239" t="s">
        <v>83</v>
      </c>
      <c r="AV594" s="13" t="s">
        <v>80</v>
      </c>
      <c r="AW594" s="13" t="s">
        <v>33</v>
      </c>
      <c r="AX594" s="13" t="s">
        <v>72</v>
      </c>
      <c r="AY594" s="239" t="s">
        <v>126</v>
      </c>
    </row>
    <row r="595" s="14" customFormat="1">
      <c r="A595" s="14"/>
      <c r="B595" s="240"/>
      <c r="C595" s="241"/>
      <c r="D595" s="210" t="s">
        <v>212</v>
      </c>
      <c r="E595" s="242" t="s">
        <v>19</v>
      </c>
      <c r="F595" s="243" t="s">
        <v>1018</v>
      </c>
      <c r="G595" s="241"/>
      <c r="H595" s="244">
        <v>2.8799999999999999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212</v>
      </c>
      <c r="AU595" s="250" t="s">
        <v>83</v>
      </c>
      <c r="AV595" s="14" t="s">
        <v>83</v>
      </c>
      <c r="AW595" s="14" t="s">
        <v>33</v>
      </c>
      <c r="AX595" s="14" t="s">
        <v>72</v>
      </c>
      <c r="AY595" s="250" t="s">
        <v>126</v>
      </c>
    </row>
    <row r="596" s="13" customFormat="1">
      <c r="A596" s="13"/>
      <c r="B596" s="230"/>
      <c r="C596" s="231"/>
      <c r="D596" s="210" t="s">
        <v>212</v>
      </c>
      <c r="E596" s="232" t="s">
        <v>19</v>
      </c>
      <c r="F596" s="233" t="s">
        <v>1019</v>
      </c>
      <c r="G596" s="231"/>
      <c r="H596" s="232" t="s">
        <v>19</v>
      </c>
      <c r="I596" s="234"/>
      <c r="J596" s="231"/>
      <c r="K596" s="231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212</v>
      </c>
      <c r="AU596" s="239" t="s">
        <v>83</v>
      </c>
      <c r="AV596" s="13" t="s">
        <v>80</v>
      </c>
      <c r="AW596" s="13" t="s">
        <v>33</v>
      </c>
      <c r="AX596" s="13" t="s">
        <v>72</v>
      </c>
      <c r="AY596" s="239" t="s">
        <v>126</v>
      </c>
    </row>
    <row r="597" s="14" customFormat="1">
      <c r="A597" s="14"/>
      <c r="B597" s="240"/>
      <c r="C597" s="241"/>
      <c r="D597" s="210" t="s">
        <v>212</v>
      </c>
      <c r="E597" s="242" t="s">
        <v>19</v>
      </c>
      <c r="F597" s="243" t="s">
        <v>1020</v>
      </c>
      <c r="G597" s="241"/>
      <c r="H597" s="244">
        <v>5.1200000000000001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212</v>
      </c>
      <c r="AU597" s="250" t="s">
        <v>83</v>
      </c>
      <c r="AV597" s="14" t="s">
        <v>83</v>
      </c>
      <c r="AW597" s="14" t="s">
        <v>33</v>
      </c>
      <c r="AX597" s="14" t="s">
        <v>72</v>
      </c>
      <c r="AY597" s="250" t="s">
        <v>126</v>
      </c>
    </row>
    <row r="598" s="15" customFormat="1">
      <c r="A598" s="15"/>
      <c r="B598" s="261"/>
      <c r="C598" s="262"/>
      <c r="D598" s="210" t="s">
        <v>212</v>
      </c>
      <c r="E598" s="263" t="s">
        <v>19</v>
      </c>
      <c r="F598" s="264" t="s">
        <v>248</v>
      </c>
      <c r="G598" s="262"/>
      <c r="H598" s="265">
        <v>70.489999999999995</v>
      </c>
      <c r="I598" s="266"/>
      <c r="J598" s="262"/>
      <c r="K598" s="262"/>
      <c r="L598" s="267"/>
      <c r="M598" s="268"/>
      <c r="N598" s="269"/>
      <c r="O598" s="269"/>
      <c r="P598" s="269"/>
      <c r="Q598" s="269"/>
      <c r="R598" s="269"/>
      <c r="S598" s="269"/>
      <c r="T598" s="270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1" t="s">
        <v>212</v>
      </c>
      <c r="AU598" s="271" t="s">
        <v>83</v>
      </c>
      <c r="AV598" s="15" t="s">
        <v>125</v>
      </c>
      <c r="AW598" s="15" t="s">
        <v>33</v>
      </c>
      <c r="AX598" s="15" t="s">
        <v>80</v>
      </c>
      <c r="AY598" s="271" t="s">
        <v>126</v>
      </c>
    </row>
    <row r="599" s="2" customFormat="1" ht="33" customHeight="1">
      <c r="A599" s="39"/>
      <c r="B599" s="40"/>
      <c r="C599" s="197" t="s">
        <v>600</v>
      </c>
      <c r="D599" s="197" t="s">
        <v>127</v>
      </c>
      <c r="E599" s="198" t="s">
        <v>522</v>
      </c>
      <c r="F599" s="199" t="s">
        <v>523</v>
      </c>
      <c r="G599" s="200" t="s">
        <v>229</v>
      </c>
      <c r="H599" s="201">
        <v>70.489999999999995</v>
      </c>
      <c r="I599" s="202"/>
      <c r="J599" s="203">
        <f>ROUND(I599*H599,2)</f>
        <v>0</v>
      </c>
      <c r="K599" s="199" t="s">
        <v>172</v>
      </c>
      <c r="L599" s="45"/>
      <c r="M599" s="204" t="s">
        <v>19</v>
      </c>
      <c r="N599" s="205" t="s">
        <v>43</v>
      </c>
      <c r="O599" s="85"/>
      <c r="P599" s="206">
        <f>O599*H599</f>
        <v>0</v>
      </c>
      <c r="Q599" s="206">
        <v>0.0051999999999999998</v>
      </c>
      <c r="R599" s="206">
        <f>Q599*H599</f>
        <v>0.36654799999999993</v>
      </c>
      <c r="S599" s="206">
        <v>0</v>
      </c>
      <c r="T599" s="20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08" t="s">
        <v>372</v>
      </c>
      <c r="AT599" s="208" t="s">
        <v>127</v>
      </c>
      <c r="AU599" s="208" t="s">
        <v>83</v>
      </c>
      <c r="AY599" s="18" t="s">
        <v>126</v>
      </c>
      <c r="BE599" s="209">
        <f>IF(N599="základní",J599,0)</f>
        <v>0</v>
      </c>
      <c r="BF599" s="209">
        <f>IF(N599="snížená",J599,0)</f>
        <v>0</v>
      </c>
      <c r="BG599" s="209">
        <f>IF(N599="zákl. přenesená",J599,0)</f>
        <v>0</v>
      </c>
      <c r="BH599" s="209">
        <f>IF(N599="sníž. přenesená",J599,0)</f>
        <v>0</v>
      </c>
      <c r="BI599" s="209">
        <f>IF(N599="nulová",J599,0)</f>
        <v>0</v>
      </c>
      <c r="BJ599" s="18" t="s">
        <v>80</v>
      </c>
      <c r="BK599" s="209">
        <f>ROUND(I599*H599,2)</f>
        <v>0</v>
      </c>
      <c r="BL599" s="18" t="s">
        <v>372</v>
      </c>
      <c r="BM599" s="208" t="s">
        <v>1021</v>
      </c>
    </row>
    <row r="600" s="2" customFormat="1">
      <c r="A600" s="39"/>
      <c r="B600" s="40"/>
      <c r="C600" s="41"/>
      <c r="D600" s="210" t="s">
        <v>132</v>
      </c>
      <c r="E600" s="41"/>
      <c r="F600" s="211" t="s">
        <v>525</v>
      </c>
      <c r="G600" s="41"/>
      <c r="H600" s="41"/>
      <c r="I600" s="212"/>
      <c r="J600" s="41"/>
      <c r="K600" s="41"/>
      <c r="L600" s="45"/>
      <c r="M600" s="213"/>
      <c r="N600" s="214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132</v>
      </c>
      <c r="AU600" s="18" t="s">
        <v>83</v>
      </c>
    </row>
    <row r="601" s="2" customFormat="1">
      <c r="A601" s="39"/>
      <c r="B601" s="40"/>
      <c r="C601" s="41"/>
      <c r="D601" s="228" t="s">
        <v>175</v>
      </c>
      <c r="E601" s="41"/>
      <c r="F601" s="229" t="s">
        <v>526</v>
      </c>
      <c r="G601" s="41"/>
      <c r="H601" s="41"/>
      <c r="I601" s="212"/>
      <c r="J601" s="41"/>
      <c r="K601" s="41"/>
      <c r="L601" s="45"/>
      <c r="M601" s="213"/>
      <c r="N601" s="214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175</v>
      </c>
      <c r="AU601" s="18" t="s">
        <v>83</v>
      </c>
    </row>
    <row r="602" s="14" customFormat="1">
      <c r="A602" s="14"/>
      <c r="B602" s="240"/>
      <c r="C602" s="241"/>
      <c r="D602" s="210" t="s">
        <v>212</v>
      </c>
      <c r="E602" s="242" t="s">
        <v>19</v>
      </c>
      <c r="F602" s="243" t="s">
        <v>1022</v>
      </c>
      <c r="G602" s="241"/>
      <c r="H602" s="244">
        <v>70.489999999999995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212</v>
      </c>
      <c r="AU602" s="250" t="s">
        <v>83</v>
      </c>
      <c r="AV602" s="14" t="s">
        <v>83</v>
      </c>
      <c r="AW602" s="14" t="s">
        <v>33</v>
      </c>
      <c r="AX602" s="14" t="s">
        <v>80</v>
      </c>
      <c r="AY602" s="250" t="s">
        <v>126</v>
      </c>
    </row>
    <row r="603" s="2" customFormat="1" ht="37.8" customHeight="1">
      <c r="A603" s="39"/>
      <c r="B603" s="40"/>
      <c r="C603" s="251" t="s">
        <v>606</v>
      </c>
      <c r="D603" s="251" t="s">
        <v>222</v>
      </c>
      <c r="E603" s="252" t="s">
        <v>529</v>
      </c>
      <c r="F603" s="253" t="s">
        <v>530</v>
      </c>
      <c r="G603" s="254" t="s">
        <v>229</v>
      </c>
      <c r="H603" s="255">
        <v>77.539000000000001</v>
      </c>
      <c r="I603" s="256"/>
      <c r="J603" s="257">
        <f>ROUND(I603*H603,2)</f>
        <v>0</v>
      </c>
      <c r="K603" s="253" t="s">
        <v>172</v>
      </c>
      <c r="L603" s="258"/>
      <c r="M603" s="259" t="s">
        <v>19</v>
      </c>
      <c r="N603" s="260" t="s">
        <v>43</v>
      </c>
      <c r="O603" s="85"/>
      <c r="P603" s="206">
        <f>O603*H603</f>
        <v>0</v>
      </c>
      <c r="Q603" s="206">
        <v>0.021999999999999999</v>
      </c>
      <c r="R603" s="206">
        <f>Q603*H603</f>
        <v>1.7058579999999999</v>
      </c>
      <c r="S603" s="206">
        <v>0</v>
      </c>
      <c r="T603" s="20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08" t="s">
        <v>462</v>
      </c>
      <c r="AT603" s="208" t="s">
        <v>222</v>
      </c>
      <c r="AU603" s="208" t="s">
        <v>83</v>
      </c>
      <c r="AY603" s="18" t="s">
        <v>126</v>
      </c>
      <c r="BE603" s="209">
        <f>IF(N603="základní",J603,0)</f>
        <v>0</v>
      </c>
      <c r="BF603" s="209">
        <f>IF(N603="snížená",J603,0)</f>
        <v>0</v>
      </c>
      <c r="BG603" s="209">
        <f>IF(N603="zákl. přenesená",J603,0)</f>
        <v>0</v>
      </c>
      <c r="BH603" s="209">
        <f>IF(N603="sníž. přenesená",J603,0)</f>
        <v>0</v>
      </c>
      <c r="BI603" s="209">
        <f>IF(N603="nulová",J603,0)</f>
        <v>0</v>
      </c>
      <c r="BJ603" s="18" t="s">
        <v>80</v>
      </c>
      <c r="BK603" s="209">
        <f>ROUND(I603*H603,2)</f>
        <v>0</v>
      </c>
      <c r="BL603" s="18" t="s">
        <v>372</v>
      </c>
      <c r="BM603" s="208" t="s">
        <v>1023</v>
      </c>
    </row>
    <row r="604" s="2" customFormat="1">
      <c r="A604" s="39"/>
      <c r="B604" s="40"/>
      <c r="C604" s="41"/>
      <c r="D604" s="210" t="s">
        <v>132</v>
      </c>
      <c r="E604" s="41"/>
      <c r="F604" s="211" t="s">
        <v>530</v>
      </c>
      <c r="G604" s="41"/>
      <c r="H604" s="41"/>
      <c r="I604" s="212"/>
      <c r="J604" s="41"/>
      <c r="K604" s="41"/>
      <c r="L604" s="45"/>
      <c r="M604" s="213"/>
      <c r="N604" s="214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132</v>
      </c>
      <c r="AU604" s="18" t="s">
        <v>83</v>
      </c>
    </row>
    <row r="605" s="14" customFormat="1">
      <c r="A605" s="14"/>
      <c r="B605" s="240"/>
      <c r="C605" s="241"/>
      <c r="D605" s="210" t="s">
        <v>212</v>
      </c>
      <c r="E605" s="241"/>
      <c r="F605" s="243" t="s">
        <v>1024</v>
      </c>
      <c r="G605" s="241"/>
      <c r="H605" s="244">
        <v>77.539000000000001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212</v>
      </c>
      <c r="AU605" s="250" t="s">
        <v>83</v>
      </c>
      <c r="AV605" s="14" t="s">
        <v>83</v>
      </c>
      <c r="AW605" s="14" t="s">
        <v>4</v>
      </c>
      <c r="AX605" s="14" t="s">
        <v>80</v>
      </c>
      <c r="AY605" s="250" t="s">
        <v>126</v>
      </c>
    </row>
    <row r="606" s="2" customFormat="1" ht="33" customHeight="1">
      <c r="A606" s="39"/>
      <c r="B606" s="40"/>
      <c r="C606" s="197" t="s">
        <v>614</v>
      </c>
      <c r="D606" s="197" t="s">
        <v>127</v>
      </c>
      <c r="E606" s="198" t="s">
        <v>534</v>
      </c>
      <c r="F606" s="199" t="s">
        <v>535</v>
      </c>
      <c r="G606" s="200" t="s">
        <v>229</v>
      </c>
      <c r="H606" s="201">
        <v>2.8799999999999999</v>
      </c>
      <c r="I606" s="202"/>
      <c r="J606" s="203">
        <f>ROUND(I606*H606,2)</f>
        <v>0</v>
      </c>
      <c r="K606" s="199" t="s">
        <v>172</v>
      </c>
      <c r="L606" s="45"/>
      <c r="M606" s="204" t="s">
        <v>19</v>
      </c>
      <c r="N606" s="205" t="s">
        <v>43</v>
      </c>
      <c r="O606" s="85"/>
      <c r="P606" s="206">
        <f>O606*H606</f>
        <v>0</v>
      </c>
      <c r="Q606" s="206">
        <v>0</v>
      </c>
      <c r="R606" s="206">
        <f>Q606*H606</f>
        <v>0</v>
      </c>
      <c r="S606" s="206">
        <v>0</v>
      </c>
      <c r="T606" s="207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08" t="s">
        <v>372</v>
      </c>
      <c r="AT606" s="208" t="s">
        <v>127</v>
      </c>
      <c r="AU606" s="208" t="s">
        <v>83</v>
      </c>
      <c r="AY606" s="18" t="s">
        <v>126</v>
      </c>
      <c r="BE606" s="209">
        <f>IF(N606="základní",J606,0)</f>
        <v>0</v>
      </c>
      <c r="BF606" s="209">
        <f>IF(N606="snížená",J606,0)</f>
        <v>0</v>
      </c>
      <c r="BG606" s="209">
        <f>IF(N606="zákl. přenesená",J606,0)</f>
        <v>0</v>
      </c>
      <c r="BH606" s="209">
        <f>IF(N606="sníž. přenesená",J606,0)</f>
        <v>0</v>
      </c>
      <c r="BI606" s="209">
        <f>IF(N606="nulová",J606,0)</f>
        <v>0</v>
      </c>
      <c r="BJ606" s="18" t="s">
        <v>80</v>
      </c>
      <c r="BK606" s="209">
        <f>ROUND(I606*H606,2)</f>
        <v>0</v>
      </c>
      <c r="BL606" s="18" t="s">
        <v>372</v>
      </c>
      <c r="BM606" s="208" t="s">
        <v>1025</v>
      </c>
    </row>
    <row r="607" s="2" customFormat="1">
      <c r="A607" s="39"/>
      <c r="B607" s="40"/>
      <c r="C607" s="41"/>
      <c r="D607" s="210" t="s">
        <v>132</v>
      </c>
      <c r="E607" s="41"/>
      <c r="F607" s="211" t="s">
        <v>537</v>
      </c>
      <c r="G607" s="41"/>
      <c r="H607" s="41"/>
      <c r="I607" s="212"/>
      <c r="J607" s="41"/>
      <c r="K607" s="41"/>
      <c r="L607" s="45"/>
      <c r="M607" s="213"/>
      <c r="N607" s="214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132</v>
      </c>
      <c r="AU607" s="18" t="s">
        <v>83</v>
      </c>
    </row>
    <row r="608" s="2" customFormat="1">
      <c r="A608" s="39"/>
      <c r="B608" s="40"/>
      <c r="C608" s="41"/>
      <c r="D608" s="228" t="s">
        <v>175</v>
      </c>
      <c r="E608" s="41"/>
      <c r="F608" s="229" t="s">
        <v>538</v>
      </c>
      <c r="G608" s="41"/>
      <c r="H608" s="41"/>
      <c r="I608" s="212"/>
      <c r="J608" s="41"/>
      <c r="K608" s="41"/>
      <c r="L608" s="45"/>
      <c r="M608" s="213"/>
      <c r="N608" s="214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175</v>
      </c>
      <c r="AU608" s="18" t="s">
        <v>83</v>
      </c>
    </row>
    <row r="609" s="13" customFormat="1">
      <c r="A609" s="13"/>
      <c r="B609" s="230"/>
      <c r="C609" s="231"/>
      <c r="D609" s="210" t="s">
        <v>212</v>
      </c>
      <c r="E609" s="232" t="s">
        <v>19</v>
      </c>
      <c r="F609" s="233" t="s">
        <v>1017</v>
      </c>
      <c r="G609" s="231"/>
      <c r="H609" s="232" t="s">
        <v>19</v>
      </c>
      <c r="I609" s="234"/>
      <c r="J609" s="231"/>
      <c r="K609" s="231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212</v>
      </c>
      <c r="AU609" s="239" t="s">
        <v>83</v>
      </c>
      <c r="AV609" s="13" t="s">
        <v>80</v>
      </c>
      <c r="AW609" s="13" t="s">
        <v>33</v>
      </c>
      <c r="AX609" s="13" t="s">
        <v>72</v>
      </c>
      <c r="AY609" s="239" t="s">
        <v>126</v>
      </c>
    </row>
    <row r="610" s="14" customFormat="1">
      <c r="A610" s="14"/>
      <c r="B610" s="240"/>
      <c r="C610" s="241"/>
      <c r="D610" s="210" t="s">
        <v>212</v>
      </c>
      <c r="E610" s="242" t="s">
        <v>19</v>
      </c>
      <c r="F610" s="243" t="s">
        <v>1018</v>
      </c>
      <c r="G610" s="241"/>
      <c r="H610" s="244">
        <v>2.8799999999999999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212</v>
      </c>
      <c r="AU610" s="250" t="s">
        <v>83</v>
      </c>
      <c r="AV610" s="14" t="s">
        <v>83</v>
      </c>
      <c r="AW610" s="14" t="s">
        <v>33</v>
      </c>
      <c r="AX610" s="14" t="s">
        <v>80</v>
      </c>
      <c r="AY610" s="250" t="s">
        <v>126</v>
      </c>
    </row>
    <row r="611" s="2" customFormat="1" ht="24.15" customHeight="1">
      <c r="A611" s="39"/>
      <c r="B611" s="40"/>
      <c r="C611" s="197" t="s">
        <v>623</v>
      </c>
      <c r="D611" s="197" t="s">
        <v>127</v>
      </c>
      <c r="E611" s="198" t="s">
        <v>540</v>
      </c>
      <c r="F611" s="199" t="s">
        <v>541</v>
      </c>
      <c r="G611" s="200" t="s">
        <v>229</v>
      </c>
      <c r="H611" s="201">
        <v>26.440000000000001</v>
      </c>
      <c r="I611" s="202"/>
      <c r="J611" s="203">
        <f>ROUND(I611*H611,2)</f>
        <v>0</v>
      </c>
      <c r="K611" s="199" t="s">
        <v>172</v>
      </c>
      <c r="L611" s="45"/>
      <c r="M611" s="204" t="s">
        <v>19</v>
      </c>
      <c r="N611" s="205" t="s">
        <v>43</v>
      </c>
      <c r="O611" s="85"/>
      <c r="P611" s="206">
        <f>O611*H611</f>
        <v>0</v>
      </c>
      <c r="Q611" s="206">
        <v>0.0015</v>
      </c>
      <c r="R611" s="206">
        <f>Q611*H611</f>
        <v>0.039660000000000001</v>
      </c>
      <c r="S611" s="206">
        <v>0</v>
      </c>
      <c r="T611" s="20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08" t="s">
        <v>372</v>
      </c>
      <c r="AT611" s="208" t="s">
        <v>127</v>
      </c>
      <c r="AU611" s="208" t="s">
        <v>83</v>
      </c>
      <c r="AY611" s="18" t="s">
        <v>126</v>
      </c>
      <c r="BE611" s="209">
        <f>IF(N611="základní",J611,0)</f>
        <v>0</v>
      </c>
      <c r="BF611" s="209">
        <f>IF(N611="snížená",J611,0)</f>
        <v>0</v>
      </c>
      <c r="BG611" s="209">
        <f>IF(N611="zákl. přenesená",J611,0)</f>
        <v>0</v>
      </c>
      <c r="BH611" s="209">
        <f>IF(N611="sníž. přenesená",J611,0)</f>
        <v>0</v>
      </c>
      <c r="BI611" s="209">
        <f>IF(N611="nulová",J611,0)</f>
        <v>0</v>
      </c>
      <c r="BJ611" s="18" t="s">
        <v>80</v>
      </c>
      <c r="BK611" s="209">
        <f>ROUND(I611*H611,2)</f>
        <v>0</v>
      </c>
      <c r="BL611" s="18" t="s">
        <v>372</v>
      </c>
      <c r="BM611" s="208" t="s">
        <v>1026</v>
      </c>
    </row>
    <row r="612" s="2" customFormat="1">
      <c r="A612" s="39"/>
      <c r="B612" s="40"/>
      <c r="C612" s="41"/>
      <c r="D612" s="210" t="s">
        <v>132</v>
      </c>
      <c r="E612" s="41"/>
      <c r="F612" s="211" t="s">
        <v>543</v>
      </c>
      <c r="G612" s="41"/>
      <c r="H612" s="41"/>
      <c r="I612" s="212"/>
      <c r="J612" s="41"/>
      <c r="K612" s="41"/>
      <c r="L612" s="45"/>
      <c r="M612" s="213"/>
      <c r="N612" s="214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132</v>
      </c>
      <c r="AU612" s="18" t="s">
        <v>83</v>
      </c>
    </row>
    <row r="613" s="2" customFormat="1">
      <c r="A613" s="39"/>
      <c r="B613" s="40"/>
      <c r="C613" s="41"/>
      <c r="D613" s="228" t="s">
        <v>175</v>
      </c>
      <c r="E613" s="41"/>
      <c r="F613" s="229" t="s">
        <v>544</v>
      </c>
      <c r="G613" s="41"/>
      <c r="H613" s="41"/>
      <c r="I613" s="212"/>
      <c r="J613" s="41"/>
      <c r="K613" s="41"/>
      <c r="L613" s="45"/>
      <c r="M613" s="213"/>
      <c r="N613" s="214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175</v>
      </c>
      <c r="AU613" s="18" t="s">
        <v>83</v>
      </c>
    </row>
    <row r="614" s="13" customFormat="1">
      <c r="A614" s="13"/>
      <c r="B614" s="230"/>
      <c r="C614" s="231"/>
      <c r="D614" s="210" t="s">
        <v>212</v>
      </c>
      <c r="E614" s="232" t="s">
        <v>19</v>
      </c>
      <c r="F614" s="233" t="s">
        <v>1013</v>
      </c>
      <c r="G614" s="231"/>
      <c r="H614" s="232" t="s">
        <v>19</v>
      </c>
      <c r="I614" s="234"/>
      <c r="J614" s="231"/>
      <c r="K614" s="231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212</v>
      </c>
      <c r="AU614" s="239" t="s">
        <v>83</v>
      </c>
      <c r="AV614" s="13" t="s">
        <v>80</v>
      </c>
      <c r="AW614" s="13" t="s">
        <v>33</v>
      </c>
      <c r="AX614" s="13" t="s">
        <v>72</v>
      </c>
      <c r="AY614" s="239" t="s">
        <v>126</v>
      </c>
    </row>
    <row r="615" s="14" customFormat="1">
      <c r="A615" s="14"/>
      <c r="B615" s="240"/>
      <c r="C615" s="241"/>
      <c r="D615" s="210" t="s">
        <v>212</v>
      </c>
      <c r="E615" s="242" t="s">
        <v>19</v>
      </c>
      <c r="F615" s="243" t="s">
        <v>1014</v>
      </c>
      <c r="G615" s="241"/>
      <c r="H615" s="244">
        <v>13.109999999999999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212</v>
      </c>
      <c r="AU615" s="250" t="s">
        <v>83</v>
      </c>
      <c r="AV615" s="14" t="s">
        <v>83</v>
      </c>
      <c r="AW615" s="14" t="s">
        <v>33</v>
      </c>
      <c r="AX615" s="14" t="s">
        <v>72</v>
      </c>
      <c r="AY615" s="250" t="s">
        <v>126</v>
      </c>
    </row>
    <row r="616" s="13" customFormat="1">
      <c r="A616" s="13"/>
      <c r="B616" s="230"/>
      <c r="C616" s="231"/>
      <c r="D616" s="210" t="s">
        <v>212</v>
      </c>
      <c r="E616" s="232" t="s">
        <v>19</v>
      </c>
      <c r="F616" s="233" t="s">
        <v>1015</v>
      </c>
      <c r="G616" s="231"/>
      <c r="H616" s="232" t="s">
        <v>19</v>
      </c>
      <c r="I616" s="234"/>
      <c r="J616" s="231"/>
      <c r="K616" s="231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212</v>
      </c>
      <c r="AU616" s="239" t="s">
        <v>83</v>
      </c>
      <c r="AV616" s="13" t="s">
        <v>80</v>
      </c>
      <c r="AW616" s="13" t="s">
        <v>33</v>
      </c>
      <c r="AX616" s="13" t="s">
        <v>72</v>
      </c>
      <c r="AY616" s="239" t="s">
        <v>126</v>
      </c>
    </row>
    <row r="617" s="14" customFormat="1">
      <c r="A617" s="14"/>
      <c r="B617" s="240"/>
      <c r="C617" s="241"/>
      <c r="D617" s="210" t="s">
        <v>212</v>
      </c>
      <c r="E617" s="242" t="s">
        <v>19</v>
      </c>
      <c r="F617" s="243" t="s">
        <v>1016</v>
      </c>
      <c r="G617" s="241"/>
      <c r="H617" s="244">
        <v>5.3300000000000001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212</v>
      </c>
      <c r="AU617" s="250" t="s">
        <v>83</v>
      </c>
      <c r="AV617" s="14" t="s">
        <v>83</v>
      </c>
      <c r="AW617" s="14" t="s">
        <v>33</v>
      </c>
      <c r="AX617" s="14" t="s">
        <v>72</v>
      </c>
      <c r="AY617" s="250" t="s">
        <v>126</v>
      </c>
    </row>
    <row r="618" s="13" customFormat="1">
      <c r="A618" s="13"/>
      <c r="B618" s="230"/>
      <c r="C618" s="231"/>
      <c r="D618" s="210" t="s">
        <v>212</v>
      </c>
      <c r="E618" s="232" t="s">
        <v>19</v>
      </c>
      <c r="F618" s="233" t="s">
        <v>1017</v>
      </c>
      <c r="G618" s="231"/>
      <c r="H618" s="232" t="s">
        <v>19</v>
      </c>
      <c r="I618" s="234"/>
      <c r="J618" s="231"/>
      <c r="K618" s="231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212</v>
      </c>
      <c r="AU618" s="239" t="s">
        <v>83</v>
      </c>
      <c r="AV618" s="13" t="s">
        <v>80</v>
      </c>
      <c r="AW618" s="13" t="s">
        <v>33</v>
      </c>
      <c r="AX618" s="13" t="s">
        <v>72</v>
      </c>
      <c r="AY618" s="239" t="s">
        <v>126</v>
      </c>
    </row>
    <row r="619" s="14" customFormat="1">
      <c r="A619" s="14"/>
      <c r="B619" s="240"/>
      <c r="C619" s="241"/>
      <c r="D619" s="210" t="s">
        <v>212</v>
      </c>
      <c r="E619" s="242" t="s">
        <v>19</v>
      </c>
      <c r="F619" s="243" t="s">
        <v>1018</v>
      </c>
      <c r="G619" s="241"/>
      <c r="H619" s="244">
        <v>2.8799999999999999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212</v>
      </c>
      <c r="AU619" s="250" t="s">
        <v>83</v>
      </c>
      <c r="AV619" s="14" t="s">
        <v>83</v>
      </c>
      <c r="AW619" s="14" t="s">
        <v>33</v>
      </c>
      <c r="AX619" s="14" t="s">
        <v>72</v>
      </c>
      <c r="AY619" s="250" t="s">
        <v>126</v>
      </c>
    </row>
    <row r="620" s="13" customFormat="1">
      <c r="A620" s="13"/>
      <c r="B620" s="230"/>
      <c r="C620" s="231"/>
      <c r="D620" s="210" t="s">
        <v>212</v>
      </c>
      <c r="E620" s="232" t="s">
        <v>19</v>
      </c>
      <c r="F620" s="233" t="s">
        <v>1019</v>
      </c>
      <c r="G620" s="231"/>
      <c r="H620" s="232" t="s">
        <v>19</v>
      </c>
      <c r="I620" s="234"/>
      <c r="J620" s="231"/>
      <c r="K620" s="231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212</v>
      </c>
      <c r="AU620" s="239" t="s">
        <v>83</v>
      </c>
      <c r="AV620" s="13" t="s">
        <v>80</v>
      </c>
      <c r="AW620" s="13" t="s">
        <v>33</v>
      </c>
      <c r="AX620" s="13" t="s">
        <v>72</v>
      </c>
      <c r="AY620" s="239" t="s">
        <v>126</v>
      </c>
    </row>
    <row r="621" s="14" customFormat="1">
      <c r="A621" s="14"/>
      <c r="B621" s="240"/>
      <c r="C621" s="241"/>
      <c r="D621" s="210" t="s">
        <v>212</v>
      </c>
      <c r="E621" s="242" t="s">
        <v>19</v>
      </c>
      <c r="F621" s="243" t="s">
        <v>1020</v>
      </c>
      <c r="G621" s="241"/>
      <c r="H621" s="244">
        <v>5.1200000000000001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212</v>
      </c>
      <c r="AU621" s="250" t="s">
        <v>83</v>
      </c>
      <c r="AV621" s="14" t="s">
        <v>83</v>
      </c>
      <c r="AW621" s="14" t="s">
        <v>33</v>
      </c>
      <c r="AX621" s="14" t="s">
        <v>72</v>
      </c>
      <c r="AY621" s="250" t="s">
        <v>126</v>
      </c>
    </row>
    <row r="622" s="15" customFormat="1">
      <c r="A622" s="15"/>
      <c r="B622" s="261"/>
      <c r="C622" s="262"/>
      <c r="D622" s="210" t="s">
        <v>212</v>
      </c>
      <c r="E622" s="263" t="s">
        <v>19</v>
      </c>
      <c r="F622" s="264" t="s">
        <v>248</v>
      </c>
      <c r="G622" s="262"/>
      <c r="H622" s="265">
        <v>26.440000000000001</v>
      </c>
      <c r="I622" s="266"/>
      <c r="J622" s="262"/>
      <c r="K622" s="262"/>
      <c r="L622" s="267"/>
      <c r="M622" s="268"/>
      <c r="N622" s="269"/>
      <c r="O622" s="269"/>
      <c r="P622" s="269"/>
      <c r="Q622" s="269"/>
      <c r="R622" s="269"/>
      <c r="S622" s="269"/>
      <c r="T622" s="270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1" t="s">
        <v>212</v>
      </c>
      <c r="AU622" s="271" t="s">
        <v>83</v>
      </c>
      <c r="AV622" s="15" t="s">
        <v>125</v>
      </c>
      <c r="AW622" s="15" t="s">
        <v>33</v>
      </c>
      <c r="AX622" s="15" t="s">
        <v>80</v>
      </c>
      <c r="AY622" s="271" t="s">
        <v>126</v>
      </c>
    </row>
    <row r="623" s="2" customFormat="1" ht="24.15" customHeight="1">
      <c r="A623" s="39"/>
      <c r="B623" s="40"/>
      <c r="C623" s="197" t="s">
        <v>629</v>
      </c>
      <c r="D623" s="197" t="s">
        <v>127</v>
      </c>
      <c r="E623" s="198" t="s">
        <v>546</v>
      </c>
      <c r="F623" s="199" t="s">
        <v>547</v>
      </c>
      <c r="G623" s="200" t="s">
        <v>216</v>
      </c>
      <c r="H623" s="201">
        <v>2.133</v>
      </c>
      <c r="I623" s="202"/>
      <c r="J623" s="203">
        <f>ROUND(I623*H623,2)</f>
        <v>0</v>
      </c>
      <c r="K623" s="199" t="s">
        <v>172</v>
      </c>
      <c r="L623" s="45"/>
      <c r="M623" s="204" t="s">
        <v>19</v>
      </c>
      <c r="N623" s="205" t="s">
        <v>43</v>
      </c>
      <c r="O623" s="85"/>
      <c r="P623" s="206">
        <f>O623*H623</f>
        <v>0</v>
      </c>
      <c r="Q623" s="206">
        <v>0</v>
      </c>
      <c r="R623" s="206">
        <f>Q623*H623</f>
        <v>0</v>
      </c>
      <c r="S623" s="206">
        <v>0</v>
      </c>
      <c r="T623" s="207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08" t="s">
        <v>372</v>
      </c>
      <c r="AT623" s="208" t="s">
        <v>127</v>
      </c>
      <c r="AU623" s="208" t="s">
        <v>83</v>
      </c>
      <c r="AY623" s="18" t="s">
        <v>126</v>
      </c>
      <c r="BE623" s="209">
        <f>IF(N623="základní",J623,0)</f>
        <v>0</v>
      </c>
      <c r="BF623" s="209">
        <f>IF(N623="snížená",J623,0)</f>
        <v>0</v>
      </c>
      <c r="BG623" s="209">
        <f>IF(N623="zákl. přenesená",J623,0)</f>
        <v>0</v>
      </c>
      <c r="BH623" s="209">
        <f>IF(N623="sníž. přenesená",J623,0)</f>
        <v>0</v>
      </c>
      <c r="BI623" s="209">
        <f>IF(N623="nulová",J623,0)</f>
        <v>0</v>
      </c>
      <c r="BJ623" s="18" t="s">
        <v>80</v>
      </c>
      <c r="BK623" s="209">
        <f>ROUND(I623*H623,2)</f>
        <v>0</v>
      </c>
      <c r="BL623" s="18" t="s">
        <v>372</v>
      </c>
      <c r="BM623" s="208" t="s">
        <v>1027</v>
      </c>
    </row>
    <row r="624" s="2" customFormat="1">
      <c r="A624" s="39"/>
      <c r="B624" s="40"/>
      <c r="C624" s="41"/>
      <c r="D624" s="210" t="s">
        <v>132</v>
      </c>
      <c r="E624" s="41"/>
      <c r="F624" s="211" t="s">
        <v>549</v>
      </c>
      <c r="G624" s="41"/>
      <c r="H624" s="41"/>
      <c r="I624" s="212"/>
      <c r="J624" s="41"/>
      <c r="K624" s="41"/>
      <c r="L624" s="45"/>
      <c r="M624" s="213"/>
      <c r="N624" s="214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132</v>
      </c>
      <c r="AU624" s="18" t="s">
        <v>83</v>
      </c>
    </row>
    <row r="625" s="2" customFormat="1">
      <c r="A625" s="39"/>
      <c r="B625" s="40"/>
      <c r="C625" s="41"/>
      <c r="D625" s="228" t="s">
        <v>175</v>
      </c>
      <c r="E625" s="41"/>
      <c r="F625" s="229" t="s">
        <v>550</v>
      </c>
      <c r="G625" s="41"/>
      <c r="H625" s="41"/>
      <c r="I625" s="212"/>
      <c r="J625" s="41"/>
      <c r="K625" s="41"/>
      <c r="L625" s="45"/>
      <c r="M625" s="213"/>
      <c r="N625" s="214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175</v>
      </c>
      <c r="AU625" s="18" t="s">
        <v>83</v>
      </c>
    </row>
    <row r="626" s="11" customFormat="1" ht="22.8" customHeight="1">
      <c r="A626" s="11"/>
      <c r="B626" s="183"/>
      <c r="C626" s="184"/>
      <c r="D626" s="185" t="s">
        <v>71</v>
      </c>
      <c r="E626" s="226" t="s">
        <v>1028</v>
      </c>
      <c r="F626" s="226" t="s">
        <v>1029</v>
      </c>
      <c r="G626" s="184"/>
      <c r="H626" s="184"/>
      <c r="I626" s="187"/>
      <c r="J626" s="227">
        <f>BK626</f>
        <v>0</v>
      </c>
      <c r="K626" s="184"/>
      <c r="L626" s="189"/>
      <c r="M626" s="190"/>
      <c r="N626" s="191"/>
      <c r="O626" s="191"/>
      <c r="P626" s="192">
        <f>SUM(P627:P690)</f>
        <v>0</v>
      </c>
      <c r="Q626" s="191"/>
      <c r="R626" s="192">
        <f>SUM(R627:R690)</f>
        <v>2.2728653100000002</v>
      </c>
      <c r="S626" s="191"/>
      <c r="T626" s="193">
        <f>SUM(T627:T690)</f>
        <v>0.63144</v>
      </c>
      <c r="U626" s="11"/>
      <c r="V626" s="11"/>
      <c r="W626" s="11"/>
      <c r="X626" s="11"/>
      <c r="Y626" s="11"/>
      <c r="Z626" s="11"/>
      <c r="AA626" s="11"/>
      <c r="AB626" s="11"/>
      <c r="AC626" s="11"/>
      <c r="AD626" s="11"/>
      <c r="AE626" s="11"/>
      <c r="AR626" s="194" t="s">
        <v>83</v>
      </c>
      <c r="AT626" s="195" t="s">
        <v>71</v>
      </c>
      <c r="AU626" s="195" t="s">
        <v>80</v>
      </c>
      <c r="AY626" s="194" t="s">
        <v>126</v>
      </c>
      <c r="BK626" s="196">
        <f>SUM(BK627:BK690)</f>
        <v>0</v>
      </c>
    </row>
    <row r="627" s="2" customFormat="1" ht="21.75" customHeight="1">
      <c r="A627" s="39"/>
      <c r="B627" s="40"/>
      <c r="C627" s="197" t="s">
        <v>644</v>
      </c>
      <c r="D627" s="197" t="s">
        <v>127</v>
      </c>
      <c r="E627" s="198" t="s">
        <v>1030</v>
      </c>
      <c r="F627" s="199" t="s">
        <v>1031</v>
      </c>
      <c r="G627" s="200" t="s">
        <v>229</v>
      </c>
      <c r="H627" s="201">
        <v>58.409999999999997</v>
      </c>
      <c r="I627" s="202"/>
      <c r="J627" s="203">
        <f>ROUND(I627*H627,2)</f>
        <v>0</v>
      </c>
      <c r="K627" s="199" t="s">
        <v>172</v>
      </c>
      <c r="L627" s="45"/>
      <c r="M627" s="204" t="s">
        <v>19</v>
      </c>
      <c r="N627" s="205" t="s">
        <v>43</v>
      </c>
      <c r="O627" s="85"/>
      <c r="P627" s="206">
        <f>O627*H627</f>
        <v>0</v>
      </c>
      <c r="Q627" s="206">
        <v>0</v>
      </c>
      <c r="R627" s="206">
        <f>Q627*H627</f>
        <v>0</v>
      </c>
      <c r="S627" s="206">
        <v>0</v>
      </c>
      <c r="T627" s="207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08" t="s">
        <v>372</v>
      </c>
      <c r="AT627" s="208" t="s">
        <v>127</v>
      </c>
      <c r="AU627" s="208" t="s">
        <v>83</v>
      </c>
      <c r="AY627" s="18" t="s">
        <v>126</v>
      </c>
      <c r="BE627" s="209">
        <f>IF(N627="základní",J627,0)</f>
        <v>0</v>
      </c>
      <c r="BF627" s="209">
        <f>IF(N627="snížená",J627,0)</f>
        <v>0</v>
      </c>
      <c r="BG627" s="209">
        <f>IF(N627="zákl. přenesená",J627,0)</f>
        <v>0</v>
      </c>
      <c r="BH627" s="209">
        <f>IF(N627="sníž. přenesená",J627,0)</f>
        <v>0</v>
      </c>
      <c r="BI627" s="209">
        <f>IF(N627="nulová",J627,0)</f>
        <v>0</v>
      </c>
      <c r="BJ627" s="18" t="s">
        <v>80</v>
      </c>
      <c r="BK627" s="209">
        <f>ROUND(I627*H627,2)</f>
        <v>0</v>
      </c>
      <c r="BL627" s="18" t="s">
        <v>372</v>
      </c>
      <c r="BM627" s="208" t="s">
        <v>1032</v>
      </c>
    </row>
    <row r="628" s="2" customFormat="1">
      <c r="A628" s="39"/>
      <c r="B628" s="40"/>
      <c r="C628" s="41"/>
      <c r="D628" s="210" t="s">
        <v>132</v>
      </c>
      <c r="E628" s="41"/>
      <c r="F628" s="211" t="s">
        <v>1033</v>
      </c>
      <c r="G628" s="41"/>
      <c r="H628" s="41"/>
      <c r="I628" s="212"/>
      <c r="J628" s="41"/>
      <c r="K628" s="41"/>
      <c r="L628" s="45"/>
      <c r="M628" s="213"/>
      <c r="N628" s="214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132</v>
      </c>
      <c r="AU628" s="18" t="s">
        <v>83</v>
      </c>
    </row>
    <row r="629" s="2" customFormat="1">
      <c r="A629" s="39"/>
      <c r="B629" s="40"/>
      <c r="C629" s="41"/>
      <c r="D629" s="228" t="s">
        <v>175</v>
      </c>
      <c r="E629" s="41"/>
      <c r="F629" s="229" t="s">
        <v>1034</v>
      </c>
      <c r="G629" s="41"/>
      <c r="H629" s="41"/>
      <c r="I629" s="212"/>
      <c r="J629" s="41"/>
      <c r="K629" s="41"/>
      <c r="L629" s="45"/>
      <c r="M629" s="213"/>
      <c r="N629" s="214"/>
      <c r="O629" s="85"/>
      <c r="P629" s="85"/>
      <c r="Q629" s="85"/>
      <c r="R629" s="85"/>
      <c r="S629" s="85"/>
      <c r="T629" s="86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175</v>
      </c>
      <c r="AU629" s="18" t="s">
        <v>83</v>
      </c>
    </row>
    <row r="630" s="13" customFormat="1">
      <c r="A630" s="13"/>
      <c r="B630" s="230"/>
      <c r="C630" s="231"/>
      <c r="D630" s="210" t="s">
        <v>212</v>
      </c>
      <c r="E630" s="232" t="s">
        <v>19</v>
      </c>
      <c r="F630" s="233" t="s">
        <v>760</v>
      </c>
      <c r="G630" s="231"/>
      <c r="H630" s="232" t="s">
        <v>19</v>
      </c>
      <c r="I630" s="234"/>
      <c r="J630" s="231"/>
      <c r="K630" s="231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212</v>
      </c>
      <c r="AU630" s="239" t="s">
        <v>83</v>
      </c>
      <c r="AV630" s="13" t="s">
        <v>80</v>
      </c>
      <c r="AW630" s="13" t="s">
        <v>33</v>
      </c>
      <c r="AX630" s="13" t="s">
        <v>72</v>
      </c>
      <c r="AY630" s="239" t="s">
        <v>126</v>
      </c>
    </row>
    <row r="631" s="14" customFormat="1">
      <c r="A631" s="14"/>
      <c r="B631" s="240"/>
      <c r="C631" s="241"/>
      <c r="D631" s="210" t="s">
        <v>212</v>
      </c>
      <c r="E631" s="242" t="s">
        <v>19</v>
      </c>
      <c r="F631" s="243" t="s">
        <v>769</v>
      </c>
      <c r="G631" s="241"/>
      <c r="H631" s="244">
        <v>58.409999999999997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212</v>
      </c>
      <c r="AU631" s="250" t="s">
        <v>83</v>
      </c>
      <c r="AV631" s="14" t="s">
        <v>83</v>
      </c>
      <c r="AW631" s="14" t="s">
        <v>33</v>
      </c>
      <c r="AX631" s="14" t="s">
        <v>80</v>
      </c>
      <c r="AY631" s="250" t="s">
        <v>126</v>
      </c>
    </row>
    <row r="632" s="2" customFormat="1" ht="16.5" customHeight="1">
      <c r="A632" s="39"/>
      <c r="B632" s="40"/>
      <c r="C632" s="197" t="s">
        <v>649</v>
      </c>
      <c r="D632" s="197" t="s">
        <v>127</v>
      </c>
      <c r="E632" s="198" t="s">
        <v>1035</v>
      </c>
      <c r="F632" s="199" t="s">
        <v>1036</v>
      </c>
      <c r="G632" s="200" t="s">
        <v>229</v>
      </c>
      <c r="H632" s="201">
        <v>58.409999999999997</v>
      </c>
      <c r="I632" s="202"/>
      <c r="J632" s="203">
        <f>ROUND(I632*H632,2)</f>
        <v>0</v>
      </c>
      <c r="K632" s="199" t="s">
        <v>172</v>
      </c>
      <c r="L632" s="45"/>
      <c r="M632" s="204" t="s">
        <v>19</v>
      </c>
      <c r="N632" s="205" t="s">
        <v>43</v>
      </c>
      <c r="O632" s="85"/>
      <c r="P632" s="206">
        <f>O632*H632</f>
        <v>0</v>
      </c>
      <c r="Q632" s="206">
        <v>0</v>
      </c>
      <c r="R632" s="206">
        <f>Q632*H632</f>
        <v>0</v>
      </c>
      <c r="S632" s="206">
        <v>0</v>
      </c>
      <c r="T632" s="20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08" t="s">
        <v>372</v>
      </c>
      <c r="AT632" s="208" t="s">
        <v>127</v>
      </c>
      <c r="AU632" s="208" t="s">
        <v>83</v>
      </c>
      <c r="AY632" s="18" t="s">
        <v>126</v>
      </c>
      <c r="BE632" s="209">
        <f>IF(N632="základní",J632,0)</f>
        <v>0</v>
      </c>
      <c r="BF632" s="209">
        <f>IF(N632="snížená",J632,0)</f>
        <v>0</v>
      </c>
      <c r="BG632" s="209">
        <f>IF(N632="zákl. přenesená",J632,0)</f>
        <v>0</v>
      </c>
      <c r="BH632" s="209">
        <f>IF(N632="sníž. přenesená",J632,0)</f>
        <v>0</v>
      </c>
      <c r="BI632" s="209">
        <f>IF(N632="nulová",J632,0)</f>
        <v>0</v>
      </c>
      <c r="BJ632" s="18" t="s">
        <v>80</v>
      </c>
      <c r="BK632" s="209">
        <f>ROUND(I632*H632,2)</f>
        <v>0</v>
      </c>
      <c r="BL632" s="18" t="s">
        <v>372</v>
      </c>
      <c r="BM632" s="208" t="s">
        <v>1037</v>
      </c>
    </row>
    <row r="633" s="2" customFormat="1">
      <c r="A633" s="39"/>
      <c r="B633" s="40"/>
      <c r="C633" s="41"/>
      <c r="D633" s="210" t="s">
        <v>132</v>
      </c>
      <c r="E633" s="41"/>
      <c r="F633" s="211" t="s">
        <v>1038</v>
      </c>
      <c r="G633" s="41"/>
      <c r="H633" s="41"/>
      <c r="I633" s="212"/>
      <c r="J633" s="41"/>
      <c r="K633" s="41"/>
      <c r="L633" s="45"/>
      <c r="M633" s="213"/>
      <c r="N633" s="214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132</v>
      </c>
      <c r="AU633" s="18" t="s">
        <v>83</v>
      </c>
    </row>
    <row r="634" s="2" customFormat="1">
      <c r="A634" s="39"/>
      <c r="B634" s="40"/>
      <c r="C634" s="41"/>
      <c r="D634" s="228" t="s">
        <v>175</v>
      </c>
      <c r="E634" s="41"/>
      <c r="F634" s="229" t="s">
        <v>1039</v>
      </c>
      <c r="G634" s="41"/>
      <c r="H634" s="41"/>
      <c r="I634" s="212"/>
      <c r="J634" s="41"/>
      <c r="K634" s="41"/>
      <c r="L634" s="45"/>
      <c r="M634" s="213"/>
      <c r="N634" s="214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175</v>
      </c>
      <c r="AU634" s="18" t="s">
        <v>83</v>
      </c>
    </row>
    <row r="635" s="13" customFormat="1">
      <c r="A635" s="13"/>
      <c r="B635" s="230"/>
      <c r="C635" s="231"/>
      <c r="D635" s="210" t="s">
        <v>212</v>
      </c>
      <c r="E635" s="232" t="s">
        <v>19</v>
      </c>
      <c r="F635" s="233" t="s">
        <v>760</v>
      </c>
      <c r="G635" s="231"/>
      <c r="H635" s="232" t="s">
        <v>19</v>
      </c>
      <c r="I635" s="234"/>
      <c r="J635" s="231"/>
      <c r="K635" s="231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212</v>
      </c>
      <c r="AU635" s="239" t="s">
        <v>83</v>
      </c>
      <c r="AV635" s="13" t="s">
        <v>80</v>
      </c>
      <c r="AW635" s="13" t="s">
        <v>33</v>
      </c>
      <c r="AX635" s="13" t="s">
        <v>72</v>
      </c>
      <c r="AY635" s="239" t="s">
        <v>126</v>
      </c>
    </row>
    <row r="636" s="14" customFormat="1">
      <c r="A636" s="14"/>
      <c r="B636" s="240"/>
      <c r="C636" s="241"/>
      <c r="D636" s="210" t="s">
        <v>212</v>
      </c>
      <c r="E636" s="242" t="s">
        <v>19</v>
      </c>
      <c r="F636" s="243" t="s">
        <v>769</v>
      </c>
      <c r="G636" s="241"/>
      <c r="H636" s="244">
        <v>58.409999999999997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212</v>
      </c>
      <c r="AU636" s="250" t="s">
        <v>83</v>
      </c>
      <c r="AV636" s="14" t="s">
        <v>83</v>
      </c>
      <c r="AW636" s="14" t="s">
        <v>33</v>
      </c>
      <c r="AX636" s="14" t="s">
        <v>80</v>
      </c>
      <c r="AY636" s="250" t="s">
        <v>126</v>
      </c>
    </row>
    <row r="637" s="2" customFormat="1" ht="37.8" customHeight="1">
      <c r="A637" s="39"/>
      <c r="B637" s="40"/>
      <c r="C637" s="197" t="s">
        <v>663</v>
      </c>
      <c r="D637" s="197" t="s">
        <v>127</v>
      </c>
      <c r="E637" s="198" t="s">
        <v>1040</v>
      </c>
      <c r="F637" s="199" t="s">
        <v>1041</v>
      </c>
      <c r="G637" s="200" t="s">
        <v>229</v>
      </c>
      <c r="H637" s="201">
        <v>58.409999999999997</v>
      </c>
      <c r="I637" s="202"/>
      <c r="J637" s="203">
        <f>ROUND(I637*H637,2)</f>
        <v>0</v>
      </c>
      <c r="K637" s="199" t="s">
        <v>172</v>
      </c>
      <c r="L637" s="45"/>
      <c r="M637" s="204" t="s">
        <v>19</v>
      </c>
      <c r="N637" s="205" t="s">
        <v>43</v>
      </c>
      <c r="O637" s="85"/>
      <c r="P637" s="206">
        <f>O637*H637</f>
        <v>0</v>
      </c>
      <c r="Q637" s="206">
        <v>0.014999999999999999</v>
      </c>
      <c r="R637" s="206">
        <f>Q637*H637</f>
        <v>0.87614999999999987</v>
      </c>
      <c r="S637" s="206">
        <v>0</v>
      </c>
      <c r="T637" s="20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08" t="s">
        <v>372</v>
      </c>
      <c r="AT637" s="208" t="s">
        <v>127</v>
      </c>
      <c r="AU637" s="208" t="s">
        <v>83</v>
      </c>
      <c r="AY637" s="18" t="s">
        <v>126</v>
      </c>
      <c r="BE637" s="209">
        <f>IF(N637="základní",J637,0)</f>
        <v>0</v>
      </c>
      <c r="BF637" s="209">
        <f>IF(N637="snížená",J637,0)</f>
        <v>0</v>
      </c>
      <c r="BG637" s="209">
        <f>IF(N637="zákl. přenesená",J637,0)</f>
        <v>0</v>
      </c>
      <c r="BH637" s="209">
        <f>IF(N637="sníž. přenesená",J637,0)</f>
        <v>0</v>
      </c>
      <c r="BI637" s="209">
        <f>IF(N637="nulová",J637,0)</f>
        <v>0</v>
      </c>
      <c r="BJ637" s="18" t="s">
        <v>80</v>
      </c>
      <c r="BK637" s="209">
        <f>ROUND(I637*H637,2)</f>
        <v>0</v>
      </c>
      <c r="BL637" s="18" t="s">
        <v>372</v>
      </c>
      <c r="BM637" s="208" t="s">
        <v>1042</v>
      </c>
    </row>
    <row r="638" s="2" customFormat="1">
      <c r="A638" s="39"/>
      <c r="B638" s="40"/>
      <c r="C638" s="41"/>
      <c r="D638" s="210" t="s">
        <v>132</v>
      </c>
      <c r="E638" s="41"/>
      <c r="F638" s="211" t="s">
        <v>1043</v>
      </c>
      <c r="G638" s="41"/>
      <c r="H638" s="41"/>
      <c r="I638" s="212"/>
      <c r="J638" s="41"/>
      <c r="K638" s="41"/>
      <c r="L638" s="45"/>
      <c r="M638" s="213"/>
      <c r="N638" s="214"/>
      <c r="O638" s="85"/>
      <c r="P638" s="85"/>
      <c r="Q638" s="85"/>
      <c r="R638" s="85"/>
      <c r="S638" s="85"/>
      <c r="T638" s="86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132</v>
      </c>
      <c r="AU638" s="18" t="s">
        <v>83</v>
      </c>
    </row>
    <row r="639" s="2" customFormat="1">
      <c r="A639" s="39"/>
      <c r="B639" s="40"/>
      <c r="C639" s="41"/>
      <c r="D639" s="228" t="s">
        <v>175</v>
      </c>
      <c r="E639" s="41"/>
      <c r="F639" s="229" t="s">
        <v>1044</v>
      </c>
      <c r="G639" s="41"/>
      <c r="H639" s="41"/>
      <c r="I639" s="212"/>
      <c r="J639" s="41"/>
      <c r="K639" s="41"/>
      <c r="L639" s="45"/>
      <c r="M639" s="213"/>
      <c r="N639" s="214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175</v>
      </c>
      <c r="AU639" s="18" t="s">
        <v>83</v>
      </c>
    </row>
    <row r="640" s="13" customFormat="1">
      <c r="A640" s="13"/>
      <c r="B640" s="230"/>
      <c r="C640" s="231"/>
      <c r="D640" s="210" t="s">
        <v>212</v>
      </c>
      <c r="E640" s="232" t="s">
        <v>19</v>
      </c>
      <c r="F640" s="233" t="s">
        <v>760</v>
      </c>
      <c r="G640" s="231"/>
      <c r="H640" s="232" t="s">
        <v>19</v>
      </c>
      <c r="I640" s="234"/>
      <c r="J640" s="231"/>
      <c r="K640" s="231"/>
      <c r="L640" s="235"/>
      <c r="M640" s="236"/>
      <c r="N640" s="237"/>
      <c r="O640" s="237"/>
      <c r="P640" s="237"/>
      <c r="Q640" s="237"/>
      <c r="R640" s="237"/>
      <c r="S640" s="237"/>
      <c r="T640" s="23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9" t="s">
        <v>212</v>
      </c>
      <c r="AU640" s="239" t="s">
        <v>83</v>
      </c>
      <c r="AV640" s="13" t="s">
        <v>80</v>
      </c>
      <c r="AW640" s="13" t="s">
        <v>33</v>
      </c>
      <c r="AX640" s="13" t="s">
        <v>72</v>
      </c>
      <c r="AY640" s="239" t="s">
        <v>126</v>
      </c>
    </row>
    <row r="641" s="14" customFormat="1">
      <c r="A641" s="14"/>
      <c r="B641" s="240"/>
      <c r="C641" s="241"/>
      <c r="D641" s="210" t="s">
        <v>212</v>
      </c>
      <c r="E641" s="242" t="s">
        <v>19</v>
      </c>
      <c r="F641" s="243" t="s">
        <v>769</v>
      </c>
      <c r="G641" s="241"/>
      <c r="H641" s="244">
        <v>58.409999999999997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212</v>
      </c>
      <c r="AU641" s="250" t="s">
        <v>83</v>
      </c>
      <c r="AV641" s="14" t="s">
        <v>83</v>
      </c>
      <c r="AW641" s="14" t="s">
        <v>33</v>
      </c>
      <c r="AX641" s="14" t="s">
        <v>80</v>
      </c>
      <c r="AY641" s="250" t="s">
        <v>126</v>
      </c>
    </row>
    <row r="642" s="2" customFormat="1" ht="33" customHeight="1">
      <c r="A642" s="39"/>
      <c r="B642" s="40"/>
      <c r="C642" s="197" t="s">
        <v>671</v>
      </c>
      <c r="D642" s="197" t="s">
        <v>127</v>
      </c>
      <c r="E642" s="198" t="s">
        <v>1045</v>
      </c>
      <c r="F642" s="199" t="s">
        <v>1046</v>
      </c>
      <c r="G642" s="200" t="s">
        <v>229</v>
      </c>
      <c r="H642" s="201">
        <v>152.22</v>
      </c>
      <c r="I642" s="202"/>
      <c r="J642" s="203">
        <f>ROUND(I642*H642,2)</f>
        <v>0</v>
      </c>
      <c r="K642" s="199" t="s">
        <v>172</v>
      </c>
      <c r="L642" s="45"/>
      <c r="M642" s="204" t="s">
        <v>19</v>
      </c>
      <c r="N642" s="205" t="s">
        <v>43</v>
      </c>
      <c r="O642" s="85"/>
      <c r="P642" s="206">
        <f>O642*H642</f>
        <v>0</v>
      </c>
      <c r="Q642" s="206">
        <v>0.0044999999999999997</v>
      </c>
      <c r="R642" s="206">
        <f>Q642*H642</f>
        <v>0.68498999999999999</v>
      </c>
      <c r="S642" s="206">
        <v>0</v>
      </c>
      <c r="T642" s="20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08" t="s">
        <v>372</v>
      </c>
      <c r="AT642" s="208" t="s">
        <v>127</v>
      </c>
      <c r="AU642" s="208" t="s">
        <v>83</v>
      </c>
      <c r="AY642" s="18" t="s">
        <v>126</v>
      </c>
      <c r="BE642" s="209">
        <f>IF(N642="základní",J642,0)</f>
        <v>0</v>
      </c>
      <c r="BF642" s="209">
        <f>IF(N642="snížená",J642,0)</f>
        <v>0</v>
      </c>
      <c r="BG642" s="209">
        <f>IF(N642="zákl. přenesená",J642,0)</f>
        <v>0</v>
      </c>
      <c r="BH642" s="209">
        <f>IF(N642="sníž. přenesená",J642,0)</f>
        <v>0</v>
      </c>
      <c r="BI642" s="209">
        <f>IF(N642="nulová",J642,0)</f>
        <v>0</v>
      </c>
      <c r="BJ642" s="18" t="s">
        <v>80</v>
      </c>
      <c r="BK642" s="209">
        <f>ROUND(I642*H642,2)</f>
        <v>0</v>
      </c>
      <c r="BL642" s="18" t="s">
        <v>372</v>
      </c>
      <c r="BM642" s="208" t="s">
        <v>1047</v>
      </c>
    </row>
    <row r="643" s="2" customFormat="1">
      <c r="A643" s="39"/>
      <c r="B643" s="40"/>
      <c r="C643" s="41"/>
      <c r="D643" s="210" t="s">
        <v>132</v>
      </c>
      <c r="E643" s="41"/>
      <c r="F643" s="211" t="s">
        <v>1048</v>
      </c>
      <c r="G643" s="41"/>
      <c r="H643" s="41"/>
      <c r="I643" s="212"/>
      <c r="J643" s="41"/>
      <c r="K643" s="41"/>
      <c r="L643" s="45"/>
      <c r="M643" s="213"/>
      <c r="N643" s="214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132</v>
      </c>
      <c r="AU643" s="18" t="s">
        <v>83</v>
      </c>
    </row>
    <row r="644" s="2" customFormat="1">
      <c r="A644" s="39"/>
      <c r="B644" s="40"/>
      <c r="C644" s="41"/>
      <c r="D644" s="228" t="s">
        <v>175</v>
      </c>
      <c r="E644" s="41"/>
      <c r="F644" s="229" t="s">
        <v>1049</v>
      </c>
      <c r="G644" s="41"/>
      <c r="H644" s="41"/>
      <c r="I644" s="212"/>
      <c r="J644" s="41"/>
      <c r="K644" s="41"/>
      <c r="L644" s="45"/>
      <c r="M644" s="213"/>
      <c r="N644" s="214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175</v>
      </c>
      <c r="AU644" s="18" t="s">
        <v>83</v>
      </c>
    </row>
    <row r="645" s="14" customFormat="1">
      <c r="A645" s="14"/>
      <c r="B645" s="240"/>
      <c r="C645" s="241"/>
      <c r="D645" s="210" t="s">
        <v>212</v>
      </c>
      <c r="E645" s="242" t="s">
        <v>19</v>
      </c>
      <c r="F645" s="243" t="s">
        <v>892</v>
      </c>
      <c r="G645" s="241"/>
      <c r="H645" s="244">
        <v>21.420000000000002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212</v>
      </c>
      <c r="AU645" s="250" t="s">
        <v>83</v>
      </c>
      <c r="AV645" s="14" t="s">
        <v>83</v>
      </c>
      <c r="AW645" s="14" t="s">
        <v>33</v>
      </c>
      <c r="AX645" s="14" t="s">
        <v>72</v>
      </c>
      <c r="AY645" s="250" t="s">
        <v>126</v>
      </c>
    </row>
    <row r="646" s="14" customFormat="1">
      <c r="A646" s="14"/>
      <c r="B646" s="240"/>
      <c r="C646" s="241"/>
      <c r="D646" s="210" t="s">
        <v>212</v>
      </c>
      <c r="E646" s="242" t="s">
        <v>19</v>
      </c>
      <c r="F646" s="243" t="s">
        <v>893</v>
      </c>
      <c r="G646" s="241"/>
      <c r="H646" s="244">
        <v>58.350000000000001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212</v>
      </c>
      <c r="AU646" s="250" t="s">
        <v>83</v>
      </c>
      <c r="AV646" s="14" t="s">
        <v>83</v>
      </c>
      <c r="AW646" s="14" t="s">
        <v>33</v>
      </c>
      <c r="AX646" s="14" t="s">
        <v>72</v>
      </c>
      <c r="AY646" s="250" t="s">
        <v>126</v>
      </c>
    </row>
    <row r="647" s="14" customFormat="1">
      <c r="A647" s="14"/>
      <c r="B647" s="240"/>
      <c r="C647" s="241"/>
      <c r="D647" s="210" t="s">
        <v>212</v>
      </c>
      <c r="E647" s="242" t="s">
        <v>19</v>
      </c>
      <c r="F647" s="243" t="s">
        <v>894</v>
      </c>
      <c r="G647" s="241"/>
      <c r="H647" s="244">
        <v>13.800000000000001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212</v>
      </c>
      <c r="AU647" s="250" t="s">
        <v>83</v>
      </c>
      <c r="AV647" s="14" t="s">
        <v>83</v>
      </c>
      <c r="AW647" s="14" t="s">
        <v>33</v>
      </c>
      <c r="AX647" s="14" t="s">
        <v>72</v>
      </c>
      <c r="AY647" s="250" t="s">
        <v>126</v>
      </c>
    </row>
    <row r="648" s="14" customFormat="1">
      <c r="A648" s="14"/>
      <c r="B648" s="240"/>
      <c r="C648" s="241"/>
      <c r="D648" s="210" t="s">
        <v>212</v>
      </c>
      <c r="E648" s="242" t="s">
        <v>19</v>
      </c>
      <c r="F648" s="243" t="s">
        <v>895</v>
      </c>
      <c r="G648" s="241"/>
      <c r="H648" s="244">
        <v>58.649999999999999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212</v>
      </c>
      <c r="AU648" s="250" t="s">
        <v>83</v>
      </c>
      <c r="AV648" s="14" t="s">
        <v>83</v>
      </c>
      <c r="AW648" s="14" t="s">
        <v>33</v>
      </c>
      <c r="AX648" s="14" t="s">
        <v>72</v>
      </c>
      <c r="AY648" s="250" t="s">
        <v>126</v>
      </c>
    </row>
    <row r="649" s="15" customFormat="1">
      <c r="A649" s="15"/>
      <c r="B649" s="261"/>
      <c r="C649" s="262"/>
      <c r="D649" s="210" t="s">
        <v>212</v>
      </c>
      <c r="E649" s="263" t="s">
        <v>19</v>
      </c>
      <c r="F649" s="264" t="s">
        <v>248</v>
      </c>
      <c r="G649" s="262"/>
      <c r="H649" s="265">
        <v>152.22</v>
      </c>
      <c r="I649" s="266"/>
      <c r="J649" s="262"/>
      <c r="K649" s="262"/>
      <c r="L649" s="267"/>
      <c r="M649" s="268"/>
      <c r="N649" s="269"/>
      <c r="O649" s="269"/>
      <c r="P649" s="269"/>
      <c r="Q649" s="269"/>
      <c r="R649" s="269"/>
      <c r="S649" s="269"/>
      <c r="T649" s="270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1" t="s">
        <v>212</v>
      </c>
      <c r="AU649" s="271" t="s">
        <v>83</v>
      </c>
      <c r="AV649" s="15" t="s">
        <v>125</v>
      </c>
      <c r="AW649" s="15" t="s">
        <v>33</v>
      </c>
      <c r="AX649" s="15" t="s">
        <v>80</v>
      </c>
      <c r="AY649" s="271" t="s">
        <v>126</v>
      </c>
    </row>
    <row r="650" s="2" customFormat="1" ht="24.15" customHeight="1">
      <c r="A650" s="39"/>
      <c r="B650" s="40"/>
      <c r="C650" s="197" t="s">
        <v>1050</v>
      </c>
      <c r="D650" s="197" t="s">
        <v>127</v>
      </c>
      <c r="E650" s="198" t="s">
        <v>1051</v>
      </c>
      <c r="F650" s="199" t="s">
        <v>1052</v>
      </c>
      <c r="G650" s="200" t="s">
        <v>229</v>
      </c>
      <c r="H650" s="201">
        <v>210.47999999999999</v>
      </c>
      <c r="I650" s="202"/>
      <c r="J650" s="203">
        <f>ROUND(I650*H650,2)</f>
        <v>0</v>
      </c>
      <c r="K650" s="199" t="s">
        <v>172</v>
      </c>
      <c r="L650" s="45"/>
      <c r="M650" s="204" t="s">
        <v>19</v>
      </c>
      <c r="N650" s="205" t="s">
        <v>43</v>
      </c>
      <c r="O650" s="85"/>
      <c r="P650" s="206">
        <f>O650*H650</f>
        <v>0</v>
      </c>
      <c r="Q650" s="206">
        <v>0</v>
      </c>
      <c r="R650" s="206">
        <f>Q650*H650</f>
        <v>0</v>
      </c>
      <c r="S650" s="206">
        <v>0.0030000000000000001</v>
      </c>
      <c r="T650" s="207">
        <f>S650*H650</f>
        <v>0.63144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08" t="s">
        <v>372</v>
      </c>
      <c r="AT650" s="208" t="s">
        <v>127</v>
      </c>
      <c r="AU650" s="208" t="s">
        <v>83</v>
      </c>
      <c r="AY650" s="18" t="s">
        <v>126</v>
      </c>
      <c r="BE650" s="209">
        <f>IF(N650="základní",J650,0)</f>
        <v>0</v>
      </c>
      <c r="BF650" s="209">
        <f>IF(N650="snížená",J650,0)</f>
        <v>0</v>
      </c>
      <c r="BG650" s="209">
        <f>IF(N650="zákl. přenesená",J650,0)</f>
        <v>0</v>
      </c>
      <c r="BH650" s="209">
        <f>IF(N650="sníž. přenesená",J650,0)</f>
        <v>0</v>
      </c>
      <c r="BI650" s="209">
        <f>IF(N650="nulová",J650,0)</f>
        <v>0</v>
      </c>
      <c r="BJ650" s="18" t="s">
        <v>80</v>
      </c>
      <c r="BK650" s="209">
        <f>ROUND(I650*H650,2)</f>
        <v>0</v>
      </c>
      <c r="BL650" s="18" t="s">
        <v>372</v>
      </c>
      <c r="BM650" s="208" t="s">
        <v>1053</v>
      </c>
    </row>
    <row r="651" s="2" customFormat="1">
      <c r="A651" s="39"/>
      <c r="B651" s="40"/>
      <c r="C651" s="41"/>
      <c r="D651" s="210" t="s">
        <v>132</v>
      </c>
      <c r="E651" s="41"/>
      <c r="F651" s="211" t="s">
        <v>1054</v>
      </c>
      <c r="G651" s="41"/>
      <c r="H651" s="41"/>
      <c r="I651" s="212"/>
      <c r="J651" s="41"/>
      <c r="K651" s="41"/>
      <c r="L651" s="45"/>
      <c r="M651" s="213"/>
      <c r="N651" s="214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132</v>
      </c>
      <c r="AU651" s="18" t="s">
        <v>83</v>
      </c>
    </row>
    <row r="652" s="2" customFormat="1">
      <c r="A652" s="39"/>
      <c r="B652" s="40"/>
      <c r="C652" s="41"/>
      <c r="D652" s="228" t="s">
        <v>175</v>
      </c>
      <c r="E652" s="41"/>
      <c r="F652" s="229" t="s">
        <v>1055</v>
      </c>
      <c r="G652" s="41"/>
      <c r="H652" s="41"/>
      <c r="I652" s="212"/>
      <c r="J652" s="41"/>
      <c r="K652" s="41"/>
      <c r="L652" s="45"/>
      <c r="M652" s="213"/>
      <c r="N652" s="214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175</v>
      </c>
      <c r="AU652" s="18" t="s">
        <v>83</v>
      </c>
    </row>
    <row r="653" s="14" customFormat="1">
      <c r="A653" s="14"/>
      <c r="B653" s="240"/>
      <c r="C653" s="241"/>
      <c r="D653" s="210" t="s">
        <v>212</v>
      </c>
      <c r="E653" s="242" t="s">
        <v>19</v>
      </c>
      <c r="F653" s="243" t="s">
        <v>892</v>
      </c>
      <c r="G653" s="241"/>
      <c r="H653" s="244">
        <v>21.420000000000002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212</v>
      </c>
      <c r="AU653" s="250" t="s">
        <v>83</v>
      </c>
      <c r="AV653" s="14" t="s">
        <v>83</v>
      </c>
      <c r="AW653" s="14" t="s">
        <v>33</v>
      </c>
      <c r="AX653" s="14" t="s">
        <v>72</v>
      </c>
      <c r="AY653" s="250" t="s">
        <v>126</v>
      </c>
    </row>
    <row r="654" s="14" customFormat="1">
      <c r="A654" s="14"/>
      <c r="B654" s="240"/>
      <c r="C654" s="241"/>
      <c r="D654" s="210" t="s">
        <v>212</v>
      </c>
      <c r="E654" s="242" t="s">
        <v>19</v>
      </c>
      <c r="F654" s="243" t="s">
        <v>893</v>
      </c>
      <c r="G654" s="241"/>
      <c r="H654" s="244">
        <v>58.350000000000001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212</v>
      </c>
      <c r="AU654" s="250" t="s">
        <v>83</v>
      </c>
      <c r="AV654" s="14" t="s">
        <v>83</v>
      </c>
      <c r="AW654" s="14" t="s">
        <v>33</v>
      </c>
      <c r="AX654" s="14" t="s">
        <v>72</v>
      </c>
      <c r="AY654" s="250" t="s">
        <v>126</v>
      </c>
    </row>
    <row r="655" s="14" customFormat="1">
      <c r="A655" s="14"/>
      <c r="B655" s="240"/>
      <c r="C655" s="241"/>
      <c r="D655" s="210" t="s">
        <v>212</v>
      </c>
      <c r="E655" s="242" t="s">
        <v>19</v>
      </c>
      <c r="F655" s="243" t="s">
        <v>894</v>
      </c>
      <c r="G655" s="241"/>
      <c r="H655" s="244">
        <v>13.800000000000001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212</v>
      </c>
      <c r="AU655" s="250" t="s">
        <v>83</v>
      </c>
      <c r="AV655" s="14" t="s">
        <v>83</v>
      </c>
      <c r="AW655" s="14" t="s">
        <v>33</v>
      </c>
      <c r="AX655" s="14" t="s">
        <v>72</v>
      </c>
      <c r="AY655" s="250" t="s">
        <v>126</v>
      </c>
    </row>
    <row r="656" s="14" customFormat="1">
      <c r="A656" s="14"/>
      <c r="B656" s="240"/>
      <c r="C656" s="241"/>
      <c r="D656" s="210" t="s">
        <v>212</v>
      </c>
      <c r="E656" s="242" t="s">
        <v>19</v>
      </c>
      <c r="F656" s="243" t="s">
        <v>895</v>
      </c>
      <c r="G656" s="241"/>
      <c r="H656" s="244">
        <v>58.649999999999999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212</v>
      </c>
      <c r="AU656" s="250" t="s">
        <v>83</v>
      </c>
      <c r="AV656" s="14" t="s">
        <v>83</v>
      </c>
      <c r="AW656" s="14" t="s">
        <v>33</v>
      </c>
      <c r="AX656" s="14" t="s">
        <v>72</v>
      </c>
      <c r="AY656" s="250" t="s">
        <v>126</v>
      </c>
    </row>
    <row r="657" s="14" customFormat="1">
      <c r="A657" s="14"/>
      <c r="B657" s="240"/>
      <c r="C657" s="241"/>
      <c r="D657" s="210" t="s">
        <v>212</v>
      </c>
      <c r="E657" s="242" t="s">
        <v>19</v>
      </c>
      <c r="F657" s="243" t="s">
        <v>896</v>
      </c>
      <c r="G657" s="241"/>
      <c r="H657" s="244">
        <v>58.259999999999998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212</v>
      </c>
      <c r="AU657" s="250" t="s">
        <v>83</v>
      </c>
      <c r="AV657" s="14" t="s">
        <v>83</v>
      </c>
      <c r="AW657" s="14" t="s">
        <v>33</v>
      </c>
      <c r="AX657" s="14" t="s">
        <v>72</v>
      </c>
      <c r="AY657" s="250" t="s">
        <v>126</v>
      </c>
    </row>
    <row r="658" s="15" customFormat="1">
      <c r="A658" s="15"/>
      <c r="B658" s="261"/>
      <c r="C658" s="262"/>
      <c r="D658" s="210" t="s">
        <v>212</v>
      </c>
      <c r="E658" s="263" t="s">
        <v>19</v>
      </c>
      <c r="F658" s="264" t="s">
        <v>248</v>
      </c>
      <c r="G658" s="262"/>
      <c r="H658" s="265">
        <v>210.47999999999999</v>
      </c>
      <c r="I658" s="266"/>
      <c r="J658" s="262"/>
      <c r="K658" s="262"/>
      <c r="L658" s="267"/>
      <c r="M658" s="268"/>
      <c r="N658" s="269"/>
      <c r="O658" s="269"/>
      <c r="P658" s="269"/>
      <c r="Q658" s="269"/>
      <c r="R658" s="269"/>
      <c r="S658" s="269"/>
      <c r="T658" s="270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1" t="s">
        <v>212</v>
      </c>
      <c r="AU658" s="271" t="s">
        <v>83</v>
      </c>
      <c r="AV658" s="15" t="s">
        <v>125</v>
      </c>
      <c r="AW658" s="15" t="s">
        <v>33</v>
      </c>
      <c r="AX658" s="15" t="s">
        <v>80</v>
      </c>
      <c r="AY658" s="271" t="s">
        <v>126</v>
      </c>
    </row>
    <row r="659" s="2" customFormat="1" ht="16.5" customHeight="1">
      <c r="A659" s="39"/>
      <c r="B659" s="40"/>
      <c r="C659" s="197" t="s">
        <v>1056</v>
      </c>
      <c r="D659" s="197" t="s">
        <v>127</v>
      </c>
      <c r="E659" s="198" t="s">
        <v>1057</v>
      </c>
      <c r="F659" s="199" t="s">
        <v>1058</v>
      </c>
      <c r="G659" s="200" t="s">
        <v>229</v>
      </c>
      <c r="H659" s="201">
        <v>210.47999999999999</v>
      </c>
      <c r="I659" s="202"/>
      <c r="J659" s="203">
        <f>ROUND(I659*H659,2)</f>
        <v>0</v>
      </c>
      <c r="K659" s="199" t="s">
        <v>172</v>
      </c>
      <c r="L659" s="45"/>
      <c r="M659" s="204" t="s">
        <v>19</v>
      </c>
      <c r="N659" s="205" t="s">
        <v>43</v>
      </c>
      <c r="O659" s="85"/>
      <c r="P659" s="206">
        <f>O659*H659</f>
        <v>0</v>
      </c>
      <c r="Q659" s="206">
        <v>0.00029999999999999997</v>
      </c>
      <c r="R659" s="206">
        <f>Q659*H659</f>
        <v>0.063143999999999992</v>
      </c>
      <c r="S659" s="206">
        <v>0</v>
      </c>
      <c r="T659" s="20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08" t="s">
        <v>372</v>
      </c>
      <c r="AT659" s="208" t="s">
        <v>127</v>
      </c>
      <c r="AU659" s="208" t="s">
        <v>83</v>
      </c>
      <c r="AY659" s="18" t="s">
        <v>126</v>
      </c>
      <c r="BE659" s="209">
        <f>IF(N659="základní",J659,0)</f>
        <v>0</v>
      </c>
      <c r="BF659" s="209">
        <f>IF(N659="snížená",J659,0)</f>
        <v>0</v>
      </c>
      <c r="BG659" s="209">
        <f>IF(N659="zákl. přenesená",J659,0)</f>
        <v>0</v>
      </c>
      <c r="BH659" s="209">
        <f>IF(N659="sníž. přenesená",J659,0)</f>
        <v>0</v>
      </c>
      <c r="BI659" s="209">
        <f>IF(N659="nulová",J659,0)</f>
        <v>0</v>
      </c>
      <c r="BJ659" s="18" t="s">
        <v>80</v>
      </c>
      <c r="BK659" s="209">
        <f>ROUND(I659*H659,2)</f>
        <v>0</v>
      </c>
      <c r="BL659" s="18" t="s">
        <v>372</v>
      </c>
      <c r="BM659" s="208" t="s">
        <v>1059</v>
      </c>
    </row>
    <row r="660" s="2" customFormat="1">
      <c r="A660" s="39"/>
      <c r="B660" s="40"/>
      <c r="C660" s="41"/>
      <c r="D660" s="210" t="s">
        <v>132</v>
      </c>
      <c r="E660" s="41"/>
      <c r="F660" s="211" t="s">
        <v>1060</v>
      </c>
      <c r="G660" s="41"/>
      <c r="H660" s="41"/>
      <c r="I660" s="212"/>
      <c r="J660" s="41"/>
      <c r="K660" s="41"/>
      <c r="L660" s="45"/>
      <c r="M660" s="213"/>
      <c r="N660" s="214"/>
      <c r="O660" s="85"/>
      <c r="P660" s="85"/>
      <c r="Q660" s="85"/>
      <c r="R660" s="85"/>
      <c r="S660" s="85"/>
      <c r="T660" s="86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132</v>
      </c>
      <c r="AU660" s="18" t="s">
        <v>83</v>
      </c>
    </row>
    <row r="661" s="2" customFormat="1">
      <c r="A661" s="39"/>
      <c r="B661" s="40"/>
      <c r="C661" s="41"/>
      <c r="D661" s="228" t="s">
        <v>175</v>
      </c>
      <c r="E661" s="41"/>
      <c r="F661" s="229" t="s">
        <v>1061</v>
      </c>
      <c r="G661" s="41"/>
      <c r="H661" s="41"/>
      <c r="I661" s="212"/>
      <c r="J661" s="41"/>
      <c r="K661" s="41"/>
      <c r="L661" s="45"/>
      <c r="M661" s="213"/>
      <c r="N661" s="214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175</v>
      </c>
      <c r="AU661" s="18" t="s">
        <v>83</v>
      </c>
    </row>
    <row r="662" s="14" customFormat="1">
      <c r="A662" s="14"/>
      <c r="B662" s="240"/>
      <c r="C662" s="241"/>
      <c r="D662" s="210" t="s">
        <v>212</v>
      </c>
      <c r="E662" s="242" t="s">
        <v>19</v>
      </c>
      <c r="F662" s="243" t="s">
        <v>892</v>
      </c>
      <c r="G662" s="241"/>
      <c r="H662" s="244">
        <v>21.420000000000002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212</v>
      </c>
      <c r="AU662" s="250" t="s">
        <v>83</v>
      </c>
      <c r="AV662" s="14" t="s">
        <v>83</v>
      </c>
      <c r="AW662" s="14" t="s">
        <v>33</v>
      </c>
      <c r="AX662" s="14" t="s">
        <v>72</v>
      </c>
      <c r="AY662" s="250" t="s">
        <v>126</v>
      </c>
    </row>
    <row r="663" s="14" customFormat="1">
      <c r="A663" s="14"/>
      <c r="B663" s="240"/>
      <c r="C663" s="241"/>
      <c r="D663" s="210" t="s">
        <v>212</v>
      </c>
      <c r="E663" s="242" t="s">
        <v>19</v>
      </c>
      <c r="F663" s="243" t="s">
        <v>893</v>
      </c>
      <c r="G663" s="241"/>
      <c r="H663" s="244">
        <v>58.350000000000001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212</v>
      </c>
      <c r="AU663" s="250" t="s">
        <v>83</v>
      </c>
      <c r="AV663" s="14" t="s">
        <v>83</v>
      </c>
      <c r="AW663" s="14" t="s">
        <v>33</v>
      </c>
      <c r="AX663" s="14" t="s">
        <v>72</v>
      </c>
      <c r="AY663" s="250" t="s">
        <v>126</v>
      </c>
    </row>
    <row r="664" s="14" customFormat="1">
      <c r="A664" s="14"/>
      <c r="B664" s="240"/>
      <c r="C664" s="241"/>
      <c r="D664" s="210" t="s">
        <v>212</v>
      </c>
      <c r="E664" s="242" t="s">
        <v>19</v>
      </c>
      <c r="F664" s="243" t="s">
        <v>894</v>
      </c>
      <c r="G664" s="241"/>
      <c r="H664" s="244">
        <v>13.800000000000001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212</v>
      </c>
      <c r="AU664" s="250" t="s">
        <v>83</v>
      </c>
      <c r="AV664" s="14" t="s">
        <v>83</v>
      </c>
      <c r="AW664" s="14" t="s">
        <v>33</v>
      </c>
      <c r="AX664" s="14" t="s">
        <v>72</v>
      </c>
      <c r="AY664" s="250" t="s">
        <v>126</v>
      </c>
    </row>
    <row r="665" s="14" customFormat="1">
      <c r="A665" s="14"/>
      <c r="B665" s="240"/>
      <c r="C665" s="241"/>
      <c r="D665" s="210" t="s">
        <v>212</v>
      </c>
      <c r="E665" s="242" t="s">
        <v>19</v>
      </c>
      <c r="F665" s="243" t="s">
        <v>895</v>
      </c>
      <c r="G665" s="241"/>
      <c r="H665" s="244">
        <v>58.649999999999999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212</v>
      </c>
      <c r="AU665" s="250" t="s">
        <v>83</v>
      </c>
      <c r="AV665" s="14" t="s">
        <v>83</v>
      </c>
      <c r="AW665" s="14" t="s">
        <v>33</v>
      </c>
      <c r="AX665" s="14" t="s">
        <v>72</v>
      </c>
      <c r="AY665" s="250" t="s">
        <v>126</v>
      </c>
    </row>
    <row r="666" s="14" customFormat="1">
      <c r="A666" s="14"/>
      <c r="B666" s="240"/>
      <c r="C666" s="241"/>
      <c r="D666" s="210" t="s">
        <v>212</v>
      </c>
      <c r="E666" s="242" t="s">
        <v>19</v>
      </c>
      <c r="F666" s="243" t="s">
        <v>896</v>
      </c>
      <c r="G666" s="241"/>
      <c r="H666" s="244">
        <v>58.259999999999998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212</v>
      </c>
      <c r="AU666" s="250" t="s">
        <v>83</v>
      </c>
      <c r="AV666" s="14" t="s">
        <v>83</v>
      </c>
      <c r="AW666" s="14" t="s">
        <v>33</v>
      </c>
      <c r="AX666" s="14" t="s">
        <v>72</v>
      </c>
      <c r="AY666" s="250" t="s">
        <v>126</v>
      </c>
    </row>
    <row r="667" s="15" customFormat="1">
      <c r="A667" s="15"/>
      <c r="B667" s="261"/>
      <c r="C667" s="262"/>
      <c r="D667" s="210" t="s">
        <v>212</v>
      </c>
      <c r="E667" s="263" t="s">
        <v>19</v>
      </c>
      <c r="F667" s="264" t="s">
        <v>248</v>
      </c>
      <c r="G667" s="262"/>
      <c r="H667" s="265">
        <v>210.47999999999999</v>
      </c>
      <c r="I667" s="266"/>
      <c r="J667" s="262"/>
      <c r="K667" s="262"/>
      <c r="L667" s="267"/>
      <c r="M667" s="268"/>
      <c r="N667" s="269"/>
      <c r="O667" s="269"/>
      <c r="P667" s="269"/>
      <c r="Q667" s="269"/>
      <c r="R667" s="269"/>
      <c r="S667" s="269"/>
      <c r="T667" s="27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1" t="s">
        <v>212</v>
      </c>
      <c r="AU667" s="271" t="s">
        <v>83</v>
      </c>
      <c r="AV667" s="15" t="s">
        <v>125</v>
      </c>
      <c r="AW667" s="15" t="s">
        <v>33</v>
      </c>
      <c r="AX667" s="15" t="s">
        <v>80</v>
      </c>
      <c r="AY667" s="271" t="s">
        <v>126</v>
      </c>
    </row>
    <row r="668" s="2" customFormat="1" ht="16.5" customHeight="1">
      <c r="A668" s="39"/>
      <c r="B668" s="40"/>
      <c r="C668" s="251" t="s">
        <v>1062</v>
      </c>
      <c r="D668" s="251" t="s">
        <v>222</v>
      </c>
      <c r="E668" s="252" t="s">
        <v>1063</v>
      </c>
      <c r="F668" s="253" t="s">
        <v>1064</v>
      </c>
      <c r="G668" s="254" t="s">
        <v>229</v>
      </c>
      <c r="H668" s="255">
        <v>231.52799999999999</v>
      </c>
      <c r="I668" s="256"/>
      <c r="J668" s="257">
        <f>ROUND(I668*H668,2)</f>
        <v>0</v>
      </c>
      <c r="K668" s="253" t="s">
        <v>172</v>
      </c>
      <c r="L668" s="258"/>
      <c r="M668" s="259" t="s">
        <v>19</v>
      </c>
      <c r="N668" s="260" t="s">
        <v>43</v>
      </c>
      <c r="O668" s="85"/>
      <c r="P668" s="206">
        <f>O668*H668</f>
        <v>0</v>
      </c>
      <c r="Q668" s="206">
        <v>0.00264</v>
      </c>
      <c r="R668" s="206">
        <f>Q668*H668</f>
        <v>0.61123391999999999</v>
      </c>
      <c r="S668" s="206">
        <v>0</v>
      </c>
      <c r="T668" s="20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08" t="s">
        <v>462</v>
      </c>
      <c r="AT668" s="208" t="s">
        <v>222</v>
      </c>
      <c r="AU668" s="208" t="s">
        <v>83</v>
      </c>
      <c r="AY668" s="18" t="s">
        <v>126</v>
      </c>
      <c r="BE668" s="209">
        <f>IF(N668="základní",J668,0)</f>
        <v>0</v>
      </c>
      <c r="BF668" s="209">
        <f>IF(N668="snížená",J668,0)</f>
        <v>0</v>
      </c>
      <c r="BG668" s="209">
        <f>IF(N668="zákl. přenesená",J668,0)</f>
        <v>0</v>
      </c>
      <c r="BH668" s="209">
        <f>IF(N668="sníž. přenesená",J668,0)</f>
        <v>0</v>
      </c>
      <c r="BI668" s="209">
        <f>IF(N668="nulová",J668,0)</f>
        <v>0</v>
      </c>
      <c r="BJ668" s="18" t="s">
        <v>80</v>
      </c>
      <c r="BK668" s="209">
        <f>ROUND(I668*H668,2)</f>
        <v>0</v>
      </c>
      <c r="BL668" s="18" t="s">
        <v>372</v>
      </c>
      <c r="BM668" s="208" t="s">
        <v>1065</v>
      </c>
    </row>
    <row r="669" s="2" customFormat="1">
      <c r="A669" s="39"/>
      <c r="B669" s="40"/>
      <c r="C669" s="41"/>
      <c r="D669" s="210" t="s">
        <v>132</v>
      </c>
      <c r="E669" s="41"/>
      <c r="F669" s="211" t="s">
        <v>1064</v>
      </c>
      <c r="G669" s="41"/>
      <c r="H669" s="41"/>
      <c r="I669" s="212"/>
      <c r="J669" s="41"/>
      <c r="K669" s="41"/>
      <c r="L669" s="45"/>
      <c r="M669" s="213"/>
      <c r="N669" s="214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132</v>
      </c>
      <c r="AU669" s="18" t="s">
        <v>83</v>
      </c>
    </row>
    <row r="670" s="14" customFormat="1">
      <c r="A670" s="14"/>
      <c r="B670" s="240"/>
      <c r="C670" s="241"/>
      <c r="D670" s="210" t="s">
        <v>212</v>
      </c>
      <c r="E670" s="241"/>
      <c r="F670" s="243" t="s">
        <v>1066</v>
      </c>
      <c r="G670" s="241"/>
      <c r="H670" s="244">
        <v>231.52799999999999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212</v>
      </c>
      <c r="AU670" s="250" t="s">
        <v>83</v>
      </c>
      <c r="AV670" s="14" t="s">
        <v>83</v>
      </c>
      <c r="AW670" s="14" t="s">
        <v>4</v>
      </c>
      <c r="AX670" s="14" t="s">
        <v>80</v>
      </c>
      <c r="AY670" s="250" t="s">
        <v>126</v>
      </c>
    </row>
    <row r="671" s="2" customFormat="1" ht="16.5" customHeight="1">
      <c r="A671" s="39"/>
      <c r="B671" s="40"/>
      <c r="C671" s="197" t="s">
        <v>1067</v>
      </c>
      <c r="D671" s="197" t="s">
        <v>127</v>
      </c>
      <c r="E671" s="198" t="s">
        <v>1068</v>
      </c>
      <c r="F671" s="199" t="s">
        <v>1069</v>
      </c>
      <c r="G671" s="200" t="s">
        <v>391</v>
      </c>
      <c r="H671" s="201">
        <v>130.86000000000001</v>
      </c>
      <c r="I671" s="202"/>
      <c r="J671" s="203">
        <f>ROUND(I671*H671,2)</f>
        <v>0</v>
      </c>
      <c r="K671" s="199" t="s">
        <v>172</v>
      </c>
      <c r="L671" s="45"/>
      <c r="M671" s="204" t="s">
        <v>19</v>
      </c>
      <c r="N671" s="205" t="s">
        <v>43</v>
      </c>
      <c r="O671" s="85"/>
      <c r="P671" s="206">
        <f>O671*H671</f>
        <v>0</v>
      </c>
      <c r="Q671" s="206">
        <v>1.0000000000000001E-05</v>
      </c>
      <c r="R671" s="206">
        <f>Q671*H671</f>
        <v>0.0013086000000000003</v>
      </c>
      <c r="S671" s="206">
        <v>0</v>
      </c>
      <c r="T671" s="207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08" t="s">
        <v>372</v>
      </c>
      <c r="AT671" s="208" t="s">
        <v>127</v>
      </c>
      <c r="AU671" s="208" t="s">
        <v>83</v>
      </c>
      <c r="AY671" s="18" t="s">
        <v>126</v>
      </c>
      <c r="BE671" s="209">
        <f>IF(N671="základní",J671,0)</f>
        <v>0</v>
      </c>
      <c r="BF671" s="209">
        <f>IF(N671="snížená",J671,0)</f>
        <v>0</v>
      </c>
      <c r="BG671" s="209">
        <f>IF(N671="zákl. přenesená",J671,0)</f>
        <v>0</v>
      </c>
      <c r="BH671" s="209">
        <f>IF(N671="sníž. přenesená",J671,0)</f>
        <v>0</v>
      </c>
      <c r="BI671" s="209">
        <f>IF(N671="nulová",J671,0)</f>
        <v>0</v>
      </c>
      <c r="BJ671" s="18" t="s">
        <v>80</v>
      </c>
      <c r="BK671" s="209">
        <f>ROUND(I671*H671,2)</f>
        <v>0</v>
      </c>
      <c r="BL671" s="18" t="s">
        <v>372</v>
      </c>
      <c r="BM671" s="208" t="s">
        <v>1070</v>
      </c>
    </row>
    <row r="672" s="2" customFormat="1">
      <c r="A672" s="39"/>
      <c r="B672" s="40"/>
      <c r="C672" s="41"/>
      <c r="D672" s="210" t="s">
        <v>132</v>
      </c>
      <c r="E672" s="41"/>
      <c r="F672" s="211" t="s">
        <v>1071</v>
      </c>
      <c r="G672" s="41"/>
      <c r="H672" s="41"/>
      <c r="I672" s="212"/>
      <c r="J672" s="41"/>
      <c r="K672" s="41"/>
      <c r="L672" s="45"/>
      <c r="M672" s="213"/>
      <c r="N672" s="214"/>
      <c r="O672" s="85"/>
      <c r="P672" s="85"/>
      <c r="Q672" s="85"/>
      <c r="R672" s="85"/>
      <c r="S672" s="85"/>
      <c r="T672" s="86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132</v>
      </c>
      <c r="AU672" s="18" t="s">
        <v>83</v>
      </c>
    </row>
    <row r="673" s="2" customFormat="1">
      <c r="A673" s="39"/>
      <c r="B673" s="40"/>
      <c r="C673" s="41"/>
      <c r="D673" s="228" t="s">
        <v>175</v>
      </c>
      <c r="E673" s="41"/>
      <c r="F673" s="229" t="s">
        <v>1072</v>
      </c>
      <c r="G673" s="41"/>
      <c r="H673" s="41"/>
      <c r="I673" s="212"/>
      <c r="J673" s="41"/>
      <c r="K673" s="41"/>
      <c r="L673" s="45"/>
      <c r="M673" s="213"/>
      <c r="N673" s="214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175</v>
      </c>
      <c r="AU673" s="18" t="s">
        <v>83</v>
      </c>
    </row>
    <row r="674" s="13" customFormat="1">
      <c r="A674" s="13"/>
      <c r="B674" s="230"/>
      <c r="C674" s="231"/>
      <c r="D674" s="210" t="s">
        <v>212</v>
      </c>
      <c r="E674" s="232" t="s">
        <v>19</v>
      </c>
      <c r="F674" s="233" t="s">
        <v>816</v>
      </c>
      <c r="G674" s="231"/>
      <c r="H674" s="232" t="s">
        <v>19</v>
      </c>
      <c r="I674" s="234"/>
      <c r="J674" s="231"/>
      <c r="K674" s="231"/>
      <c r="L674" s="235"/>
      <c r="M674" s="236"/>
      <c r="N674" s="237"/>
      <c r="O674" s="237"/>
      <c r="P674" s="237"/>
      <c r="Q674" s="237"/>
      <c r="R674" s="237"/>
      <c r="S674" s="237"/>
      <c r="T674" s="23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9" t="s">
        <v>212</v>
      </c>
      <c r="AU674" s="239" t="s">
        <v>83</v>
      </c>
      <c r="AV674" s="13" t="s">
        <v>80</v>
      </c>
      <c r="AW674" s="13" t="s">
        <v>33</v>
      </c>
      <c r="AX674" s="13" t="s">
        <v>72</v>
      </c>
      <c r="AY674" s="239" t="s">
        <v>126</v>
      </c>
    </row>
    <row r="675" s="14" customFormat="1">
      <c r="A675" s="14"/>
      <c r="B675" s="240"/>
      <c r="C675" s="241"/>
      <c r="D675" s="210" t="s">
        <v>212</v>
      </c>
      <c r="E675" s="242" t="s">
        <v>19</v>
      </c>
      <c r="F675" s="243" t="s">
        <v>1073</v>
      </c>
      <c r="G675" s="241"/>
      <c r="H675" s="244">
        <v>18.760000000000002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212</v>
      </c>
      <c r="AU675" s="250" t="s">
        <v>83</v>
      </c>
      <c r="AV675" s="14" t="s">
        <v>83</v>
      </c>
      <c r="AW675" s="14" t="s">
        <v>33</v>
      </c>
      <c r="AX675" s="14" t="s">
        <v>72</v>
      </c>
      <c r="AY675" s="250" t="s">
        <v>126</v>
      </c>
    </row>
    <row r="676" s="13" customFormat="1">
      <c r="A676" s="13"/>
      <c r="B676" s="230"/>
      <c r="C676" s="231"/>
      <c r="D676" s="210" t="s">
        <v>212</v>
      </c>
      <c r="E676" s="232" t="s">
        <v>19</v>
      </c>
      <c r="F676" s="233" t="s">
        <v>823</v>
      </c>
      <c r="G676" s="231"/>
      <c r="H676" s="232" t="s">
        <v>19</v>
      </c>
      <c r="I676" s="234"/>
      <c r="J676" s="231"/>
      <c r="K676" s="231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212</v>
      </c>
      <c r="AU676" s="239" t="s">
        <v>83</v>
      </c>
      <c r="AV676" s="13" t="s">
        <v>80</v>
      </c>
      <c r="AW676" s="13" t="s">
        <v>33</v>
      </c>
      <c r="AX676" s="13" t="s">
        <v>72</v>
      </c>
      <c r="AY676" s="239" t="s">
        <v>126</v>
      </c>
    </row>
    <row r="677" s="14" customFormat="1">
      <c r="A677" s="14"/>
      <c r="B677" s="240"/>
      <c r="C677" s="241"/>
      <c r="D677" s="210" t="s">
        <v>212</v>
      </c>
      <c r="E677" s="242" t="s">
        <v>19</v>
      </c>
      <c r="F677" s="243" t="s">
        <v>1074</v>
      </c>
      <c r="G677" s="241"/>
      <c r="H677" s="244">
        <v>32.799999999999997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212</v>
      </c>
      <c r="AU677" s="250" t="s">
        <v>83</v>
      </c>
      <c r="AV677" s="14" t="s">
        <v>83</v>
      </c>
      <c r="AW677" s="14" t="s">
        <v>33</v>
      </c>
      <c r="AX677" s="14" t="s">
        <v>72</v>
      </c>
      <c r="AY677" s="250" t="s">
        <v>126</v>
      </c>
    </row>
    <row r="678" s="13" customFormat="1">
      <c r="A678" s="13"/>
      <c r="B678" s="230"/>
      <c r="C678" s="231"/>
      <c r="D678" s="210" t="s">
        <v>212</v>
      </c>
      <c r="E678" s="232" t="s">
        <v>19</v>
      </c>
      <c r="F678" s="233" t="s">
        <v>829</v>
      </c>
      <c r="G678" s="231"/>
      <c r="H678" s="232" t="s">
        <v>19</v>
      </c>
      <c r="I678" s="234"/>
      <c r="J678" s="231"/>
      <c r="K678" s="231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212</v>
      </c>
      <c r="AU678" s="239" t="s">
        <v>83</v>
      </c>
      <c r="AV678" s="13" t="s">
        <v>80</v>
      </c>
      <c r="AW678" s="13" t="s">
        <v>33</v>
      </c>
      <c r="AX678" s="13" t="s">
        <v>72</v>
      </c>
      <c r="AY678" s="239" t="s">
        <v>126</v>
      </c>
    </row>
    <row r="679" s="14" customFormat="1">
      <c r="A679" s="14"/>
      <c r="B679" s="240"/>
      <c r="C679" s="241"/>
      <c r="D679" s="210" t="s">
        <v>212</v>
      </c>
      <c r="E679" s="242" t="s">
        <v>19</v>
      </c>
      <c r="F679" s="243" t="s">
        <v>1075</v>
      </c>
      <c r="G679" s="241"/>
      <c r="H679" s="244">
        <v>14.6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212</v>
      </c>
      <c r="AU679" s="250" t="s">
        <v>83</v>
      </c>
      <c r="AV679" s="14" t="s">
        <v>83</v>
      </c>
      <c r="AW679" s="14" t="s">
        <v>33</v>
      </c>
      <c r="AX679" s="14" t="s">
        <v>72</v>
      </c>
      <c r="AY679" s="250" t="s">
        <v>126</v>
      </c>
    </row>
    <row r="680" s="13" customFormat="1">
      <c r="A680" s="13"/>
      <c r="B680" s="230"/>
      <c r="C680" s="231"/>
      <c r="D680" s="210" t="s">
        <v>212</v>
      </c>
      <c r="E680" s="232" t="s">
        <v>19</v>
      </c>
      <c r="F680" s="233" t="s">
        <v>834</v>
      </c>
      <c r="G680" s="231"/>
      <c r="H680" s="232" t="s">
        <v>19</v>
      </c>
      <c r="I680" s="234"/>
      <c r="J680" s="231"/>
      <c r="K680" s="231"/>
      <c r="L680" s="235"/>
      <c r="M680" s="236"/>
      <c r="N680" s="237"/>
      <c r="O680" s="237"/>
      <c r="P680" s="237"/>
      <c r="Q680" s="237"/>
      <c r="R680" s="237"/>
      <c r="S680" s="237"/>
      <c r="T680" s="23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9" t="s">
        <v>212</v>
      </c>
      <c r="AU680" s="239" t="s">
        <v>83</v>
      </c>
      <c r="AV680" s="13" t="s">
        <v>80</v>
      </c>
      <c r="AW680" s="13" t="s">
        <v>33</v>
      </c>
      <c r="AX680" s="13" t="s">
        <v>72</v>
      </c>
      <c r="AY680" s="239" t="s">
        <v>126</v>
      </c>
    </row>
    <row r="681" s="14" customFormat="1">
      <c r="A681" s="14"/>
      <c r="B681" s="240"/>
      <c r="C681" s="241"/>
      <c r="D681" s="210" t="s">
        <v>212</v>
      </c>
      <c r="E681" s="242" t="s">
        <v>19</v>
      </c>
      <c r="F681" s="243" t="s">
        <v>1076</v>
      </c>
      <c r="G681" s="241"/>
      <c r="H681" s="244">
        <v>32.399999999999999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212</v>
      </c>
      <c r="AU681" s="250" t="s">
        <v>83</v>
      </c>
      <c r="AV681" s="14" t="s">
        <v>83</v>
      </c>
      <c r="AW681" s="14" t="s">
        <v>33</v>
      </c>
      <c r="AX681" s="14" t="s">
        <v>72</v>
      </c>
      <c r="AY681" s="250" t="s">
        <v>126</v>
      </c>
    </row>
    <row r="682" s="13" customFormat="1">
      <c r="A682" s="13"/>
      <c r="B682" s="230"/>
      <c r="C682" s="231"/>
      <c r="D682" s="210" t="s">
        <v>212</v>
      </c>
      <c r="E682" s="232" t="s">
        <v>19</v>
      </c>
      <c r="F682" s="233" t="s">
        <v>840</v>
      </c>
      <c r="G682" s="231"/>
      <c r="H682" s="232" t="s">
        <v>19</v>
      </c>
      <c r="I682" s="234"/>
      <c r="J682" s="231"/>
      <c r="K682" s="231"/>
      <c r="L682" s="235"/>
      <c r="M682" s="236"/>
      <c r="N682" s="237"/>
      <c r="O682" s="237"/>
      <c r="P682" s="237"/>
      <c r="Q682" s="237"/>
      <c r="R682" s="237"/>
      <c r="S682" s="237"/>
      <c r="T682" s="23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9" t="s">
        <v>212</v>
      </c>
      <c r="AU682" s="239" t="s">
        <v>83</v>
      </c>
      <c r="AV682" s="13" t="s">
        <v>80</v>
      </c>
      <c r="AW682" s="13" t="s">
        <v>33</v>
      </c>
      <c r="AX682" s="13" t="s">
        <v>72</v>
      </c>
      <c r="AY682" s="239" t="s">
        <v>126</v>
      </c>
    </row>
    <row r="683" s="14" customFormat="1">
      <c r="A683" s="14"/>
      <c r="B683" s="240"/>
      <c r="C683" s="241"/>
      <c r="D683" s="210" t="s">
        <v>212</v>
      </c>
      <c r="E683" s="242" t="s">
        <v>19</v>
      </c>
      <c r="F683" s="243" t="s">
        <v>1077</v>
      </c>
      <c r="G683" s="241"/>
      <c r="H683" s="244">
        <v>32.299999999999997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212</v>
      </c>
      <c r="AU683" s="250" t="s">
        <v>83</v>
      </c>
      <c r="AV683" s="14" t="s">
        <v>83</v>
      </c>
      <c r="AW683" s="14" t="s">
        <v>33</v>
      </c>
      <c r="AX683" s="14" t="s">
        <v>72</v>
      </c>
      <c r="AY683" s="250" t="s">
        <v>126</v>
      </c>
    </row>
    <row r="684" s="15" customFormat="1">
      <c r="A684" s="15"/>
      <c r="B684" s="261"/>
      <c r="C684" s="262"/>
      <c r="D684" s="210" t="s">
        <v>212</v>
      </c>
      <c r="E684" s="263" t="s">
        <v>19</v>
      </c>
      <c r="F684" s="264" t="s">
        <v>248</v>
      </c>
      <c r="G684" s="262"/>
      <c r="H684" s="265">
        <v>130.86000000000001</v>
      </c>
      <c r="I684" s="266"/>
      <c r="J684" s="262"/>
      <c r="K684" s="262"/>
      <c r="L684" s="267"/>
      <c r="M684" s="268"/>
      <c r="N684" s="269"/>
      <c r="O684" s="269"/>
      <c r="P684" s="269"/>
      <c r="Q684" s="269"/>
      <c r="R684" s="269"/>
      <c r="S684" s="269"/>
      <c r="T684" s="270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71" t="s">
        <v>212</v>
      </c>
      <c r="AU684" s="271" t="s">
        <v>83</v>
      </c>
      <c r="AV684" s="15" t="s">
        <v>125</v>
      </c>
      <c r="AW684" s="15" t="s">
        <v>33</v>
      </c>
      <c r="AX684" s="15" t="s">
        <v>80</v>
      </c>
      <c r="AY684" s="271" t="s">
        <v>126</v>
      </c>
    </row>
    <row r="685" s="2" customFormat="1" ht="16.5" customHeight="1">
      <c r="A685" s="39"/>
      <c r="B685" s="40"/>
      <c r="C685" s="251" t="s">
        <v>1078</v>
      </c>
      <c r="D685" s="251" t="s">
        <v>222</v>
      </c>
      <c r="E685" s="252" t="s">
        <v>1079</v>
      </c>
      <c r="F685" s="253" t="s">
        <v>1080</v>
      </c>
      <c r="G685" s="254" t="s">
        <v>391</v>
      </c>
      <c r="H685" s="255">
        <v>133.477</v>
      </c>
      <c r="I685" s="256"/>
      <c r="J685" s="257">
        <f>ROUND(I685*H685,2)</f>
        <v>0</v>
      </c>
      <c r="K685" s="253" t="s">
        <v>172</v>
      </c>
      <c r="L685" s="258"/>
      <c r="M685" s="259" t="s">
        <v>19</v>
      </c>
      <c r="N685" s="260" t="s">
        <v>43</v>
      </c>
      <c r="O685" s="85"/>
      <c r="P685" s="206">
        <f>O685*H685</f>
        <v>0</v>
      </c>
      <c r="Q685" s="206">
        <v>0.00027</v>
      </c>
      <c r="R685" s="206">
        <f>Q685*H685</f>
        <v>0.036038790000000001</v>
      </c>
      <c r="S685" s="206">
        <v>0</v>
      </c>
      <c r="T685" s="20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08" t="s">
        <v>462</v>
      </c>
      <c r="AT685" s="208" t="s">
        <v>222</v>
      </c>
      <c r="AU685" s="208" t="s">
        <v>83</v>
      </c>
      <c r="AY685" s="18" t="s">
        <v>126</v>
      </c>
      <c r="BE685" s="209">
        <f>IF(N685="základní",J685,0)</f>
        <v>0</v>
      </c>
      <c r="BF685" s="209">
        <f>IF(N685="snížená",J685,0)</f>
        <v>0</v>
      </c>
      <c r="BG685" s="209">
        <f>IF(N685="zákl. přenesená",J685,0)</f>
        <v>0</v>
      </c>
      <c r="BH685" s="209">
        <f>IF(N685="sníž. přenesená",J685,0)</f>
        <v>0</v>
      </c>
      <c r="BI685" s="209">
        <f>IF(N685="nulová",J685,0)</f>
        <v>0</v>
      </c>
      <c r="BJ685" s="18" t="s">
        <v>80</v>
      </c>
      <c r="BK685" s="209">
        <f>ROUND(I685*H685,2)</f>
        <v>0</v>
      </c>
      <c r="BL685" s="18" t="s">
        <v>372</v>
      </c>
      <c r="BM685" s="208" t="s">
        <v>1081</v>
      </c>
    </row>
    <row r="686" s="2" customFormat="1">
      <c r="A686" s="39"/>
      <c r="B686" s="40"/>
      <c r="C686" s="41"/>
      <c r="D686" s="210" t="s">
        <v>132</v>
      </c>
      <c r="E686" s="41"/>
      <c r="F686" s="211" t="s">
        <v>1080</v>
      </c>
      <c r="G686" s="41"/>
      <c r="H686" s="41"/>
      <c r="I686" s="212"/>
      <c r="J686" s="41"/>
      <c r="K686" s="41"/>
      <c r="L686" s="45"/>
      <c r="M686" s="213"/>
      <c r="N686" s="214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132</v>
      </c>
      <c r="AU686" s="18" t="s">
        <v>83</v>
      </c>
    </row>
    <row r="687" s="14" customFormat="1">
      <c r="A687" s="14"/>
      <c r="B687" s="240"/>
      <c r="C687" s="241"/>
      <c r="D687" s="210" t="s">
        <v>212</v>
      </c>
      <c r="E687" s="241"/>
      <c r="F687" s="243" t="s">
        <v>1082</v>
      </c>
      <c r="G687" s="241"/>
      <c r="H687" s="244">
        <v>133.477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212</v>
      </c>
      <c r="AU687" s="250" t="s">
        <v>83</v>
      </c>
      <c r="AV687" s="14" t="s">
        <v>83</v>
      </c>
      <c r="AW687" s="14" t="s">
        <v>4</v>
      </c>
      <c r="AX687" s="14" t="s">
        <v>80</v>
      </c>
      <c r="AY687" s="250" t="s">
        <v>126</v>
      </c>
    </row>
    <row r="688" s="2" customFormat="1" ht="24.15" customHeight="1">
      <c r="A688" s="39"/>
      <c r="B688" s="40"/>
      <c r="C688" s="197" t="s">
        <v>1083</v>
      </c>
      <c r="D688" s="197" t="s">
        <v>127</v>
      </c>
      <c r="E688" s="198" t="s">
        <v>1084</v>
      </c>
      <c r="F688" s="199" t="s">
        <v>1085</v>
      </c>
      <c r="G688" s="200" t="s">
        <v>216</v>
      </c>
      <c r="H688" s="201">
        <v>2.2730000000000001</v>
      </c>
      <c r="I688" s="202"/>
      <c r="J688" s="203">
        <f>ROUND(I688*H688,2)</f>
        <v>0</v>
      </c>
      <c r="K688" s="199" t="s">
        <v>172</v>
      </c>
      <c r="L688" s="45"/>
      <c r="M688" s="204" t="s">
        <v>19</v>
      </c>
      <c r="N688" s="205" t="s">
        <v>43</v>
      </c>
      <c r="O688" s="85"/>
      <c r="P688" s="206">
        <f>O688*H688</f>
        <v>0</v>
      </c>
      <c r="Q688" s="206">
        <v>0</v>
      </c>
      <c r="R688" s="206">
        <f>Q688*H688</f>
        <v>0</v>
      </c>
      <c r="S688" s="206">
        <v>0</v>
      </c>
      <c r="T688" s="20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08" t="s">
        <v>372</v>
      </c>
      <c r="AT688" s="208" t="s">
        <v>127</v>
      </c>
      <c r="AU688" s="208" t="s">
        <v>83</v>
      </c>
      <c r="AY688" s="18" t="s">
        <v>126</v>
      </c>
      <c r="BE688" s="209">
        <f>IF(N688="základní",J688,0)</f>
        <v>0</v>
      </c>
      <c r="BF688" s="209">
        <f>IF(N688="snížená",J688,0)</f>
        <v>0</v>
      </c>
      <c r="BG688" s="209">
        <f>IF(N688="zákl. přenesená",J688,0)</f>
        <v>0</v>
      </c>
      <c r="BH688" s="209">
        <f>IF(N688="sníž. přenesená",J688,0)</f>
        <v>0</v>
      </c>
      <c r="BI688" s="209">
        <f>IF(N688="nulová",J688,0)</f>
        <v>0</v>
      </c>
      <c r="BJ688" s="18" t="s">
        <v>80</v>
      </c>
      <c r="BK688" s="209">
        <f>ROUND(I688*H688,2)</f>
        <v>0</v>
      </c>
      <c r="BL688" s="18" t="s">
        <v>372</v>
      </c>
      <c r="BM688" s="208" t="s">
        <v>1086</v>
      </c>
    </row>
    <row r="689" s="2" customFormat="1">
      <c r="A689" s="39"/>
      <c r="B689" s="40"/>
      <c r="C689" s="41"/>
      <c r="D689" s="210" t="s">
        <v>132</v>
      </c>
      <c r="E689" s="41"/>
      <c r="F689" s="211" t="s">
        <v>1087</v>
      </c>
      <c r="G689" s="41"/>
      <c r="H689" s="41"/>
      <c r="I689" s="212"/>
      <c r="J689" s="41"/>
      <c r="K689" s="41"/>
      <c r="L689" s="45"/>
      <c r="M689" s="213"/>
      <c r="N689" s="214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132</v>
      </c>
      <c r="AU689" s="18" t="s">
        <v>83</v>
      </c>
    </row>
    <row r="690" s="2" customFormat="1">
      <c r="A690" s="39"/>
      <c r="B690" s="40"/>
      <c r="C690" s="41"/>
      <c r="D690" s="228" t="s">
        <v>175</v>
      </c>
      <c r="E690" s="41"/>
      <c r="F690" s="229" t="s">
        <v>1088</v>
      </c>
      <c r="G690" s="41"/>
      <c r="H690" s="41"/>
      <c r="I690" s="212"/>
      <c r="J690" s="41"/>
      <c r="K690" s="41"/>
      <c r="L690" s="45"/>
      <c r="M690" s="213"/>
      <c r="N690" s="214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175</v>
      </c>
      <c r="AU690" s="18" t="s">
        <v>83</v>
      </c>
    </row>
    <row r="691" s="11" customFormat="1" ht="22.8" customHeight="1">
      <c r="A691" s="11"/>
      <c r="B691" s="183"/>
      <c r="C691" s="184"/>
      <c r="D691" s="185" t="s">
        <v>71</v>
      </c>
      <c r="E691" s="226" t="s">
        <v>551</v>
      </c>
      <c r="F691" s="226" t="s">
        <v>552</v>
      </c>
      <c r="G691" s="184"/>
      <c r="H691" s="184"/>
      <c r="I691" s="187"/>
      <c r="J691" s="227">
        <f>BK691</f>
        <v>0</v>
      </c>
      <c r="K691" s="184"/>
      <c r="L691" s="189"/>
      <c r="M691" s="190"/>
      <c r="N691" s="191"/>
      <c r="O691" s="191"/>
      <c r="P691" s="192">
        <f>SUM(P692:P755)</f>
        <v>0</v>
      </c>
      <c r="Q691" s="191"/>
      <c r="R691" s="192">
        <f>SUM(R692:R755)</f>
        <v>1.8156542999999998</v>
      </c>
      <c r="S691" s="191"/>
      <c r="T691" s="193">
        <f>SUM(T692:T755)</f>
        <v>0</v>
      </c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R691" s="194" t="s">
        <v>83</v>
      </c>
      <c r="AT691" s="195" t="s">
        <v>71</v>
      </c>
      <c r="AU691" s="195" t="s">
        <v>80</v>
      </c>
      <c r="AY691" s="194" t="s">
        <v>126</v>
      </c>
      <c r="BK691" s="196">
        <f>SUM(BK692:BK755)</f>
        <v>0</v>
      </c>
    </row>
    <row r="692" s="2" customFormat="1" ht="16.5" customHeight="1">
      <c r="A692" s="39"/>
      <c r="B692" s="40"/>
      <c r="C692" s="197" t="s">
        <v>1089</v>
      </c>
      <c r="D692" s="197" t="s">
        <v>127</v>
      </c>
      <c r="E692" s="198" t="s">
        <v>554</v>
      </c>
      <c r="F692" s="199" t="s">
        <v>555</v>
      </c>
      <c r="G692" s="200" t="s">
        <v>229</v>
      </c>
      <c r="H692" s="201">
        <v>87.616</v>
      </c>
      <c r="I692" s="202"/>
      <c r="J692" s="203">
        <f>ROUND(I692*H692,2)</f>
        <v>0</v>
      </c>
      <c r="K692" s="199" t="s">
        <v>172</v>
      </c>
      <c r="L692" s="45"/>
      <c r="M692" s="204" t="s">
        <v>19</v>
      </c>
      <c r="N692" s="205" t="s">
        <v>43</v>
      </c>
      <c r="O692" s="85"/>
      <c r="P692" s="206">
        <f>O692*H692</f>
        <v>0</v>
      </c>
      <c r="Q692" s="206">
        <v>0.00029999999999999997</v>
      </c>
      <c r="R692" s="206">
        <f>Q692*H692</f>
        <v>0.026284799999999997</v>
      </c>
      <c r="S692" s="206">
        <v>0</v>
      </c>
      <c r="T692" s="207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08" t="s">
        <v>372</v>
      </c>
      <c r="AT692" s="208" t="s">
        <v>127</v>
      </c>
      <c r="AU692" s="208" t="s">
        <v>83</v>
      </c>
      <c r="AY692" s="18" t="s">
        <v>126</v>
      </c>
      <c r="BE692" s="209">
        <f>IF(N692="základní",J692,0)</f>
        <v>0</v>
      </c>
      <c r="BF692" s="209">
        <f>IF(N692="snížená",J692,0)</f>
        <v>0</v>
      </c>
      <c r="BG692" s="209">
        <f>IF(N692="zákl. přenesená",J692,0)</f>
        <v>0</v>
      </c>
      <c r="BH692" s="209">
        <f>IF(N692="sníž. přenesená",J692,0)</f>
        <v>0</v>
      </c>
      <c r="BI692" s="209">
        <f>IF(N692="nulová",J692,0)</f>
        <v>0</v>
      </c>
      <c r="BJ692" s="18" t="s">
        <v>80</v>
      </c>
      <c r="BK692" s="209">
        <f>ROUND(I692*H692,2)</f>
        <v>0</v>
      </c>
      <c r="BL692" s="18" t="s">
        <v>372</v>
      </c>
      <c r="BM692" s="208" t="s">
        <v>1090</v>
      </c>
    </row>
    <row r="693" s="2" customFormat="1">
      <c r="A693" s="39"/>
      <c r="B693" s="40"/>
      <c r="C693" s="41"/>
      <c r="D693" s="210" t="s">
        <v>132</v>
      </c>
      <c r="E693" s="41"/>
      <c r="F693" s="211" t="s">
        <v>557</v>
      </c>
      <c r="G693" s="41"/>
      <c r="H693" s="41"/>
      <c r="I693" s="212"/>
      <c r="J693" s="41"/>
      <c r="K693" s="41"/>
      <c r="L693" s="45"/>
      <c r="M693" s="213"/>
      <c r="N693" s="214"/>
      <c r="O693" s="85"/>
      <c r="P693" s="85"/>
      <c r="Q693" s="85"/>
      <c r="R693" s="85"/>
      <c r="S693" s="85"/>
      <c r="T693" s="86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132</v>
      </c>
      <c r="AU693" s="18" t="s">
        <v>83</v>
      </c>
    </row>
    <row r="694" s="2" customFormat="1">
      <c r="A694" s="39"/>
      <c r="B694" s="40"/>
      <c r="C694" s="41"/>
      <c r="D694" s="228" t="s">
        <v>175</v>
      </c>
      <c r="E694" s="41"/>
      <c r="F694" s="229" t="s">
        <v>558</v>
      </c>
      <c r="G694" s="41"/>
      <c r="H694" s="41"/>
      <c r="I694" s="212"/>
      <c r="J694" s="41"/>
      <c r="K694" s="41"/>
      <c r="L694" s="45"/>
      <c r="M694" s="213"/>
      <c r="N694" s="214"/>
      <c r="O694" s="85"/>
      <c r="P694" s="85"/>
      <c r="Q694" s="85"/>
      <c r="R694" s="85"/>
      <c r="S694" s="85"/>
      <c r="T694" s="86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T694" s="18" t="s">
        <v>175</v>
      </c>
      <c r="AU694" s="18" t="s">
        <v>83</v>
      </c>
    </row>
    <row r="695" s="13" customFormat="1">
      <c r="A695" s="13"/>
      <c r="B695" s="230"/>
      <c r="C695" s="231"/>
      <c r="D695" s="210" t="s">
        <v>212</v>
      </c>
      <c r="E695" s="232" t="s">
        <v>19</v>
      </c>
      <c r="F695" s="233" t="s">
        <v>823</v>
      </c>
      <c r="G695" s="231"/>
      <c r="H695" s="232" t="s">
        <v>19</v>
      </c>
      <c r="I695" s="234"/>
      <c r="J695" s="231"/>
      <c r="K695" s="231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212</v>
      </c>
      <c r="AU695" s="239" t="s">
        <v>83</v>
      </c>
      <c r="AV695" s="13" t="s">
        <v>80</v>
      </c>
      <c r="AW695" s="13" t="s">
        <v>33</v>
      </c>
      <c r="AX695" s="13" t="s">
        <v>72</v>
      </c>
      <c r="AY695" s="239" t="s">
        <v>126</v>
      </c>
    </row>
    <row r="696" s="14" customFormat="1">
      <c r="A696" s="14"/>
      <c r="B696" s="240"/>
      <c r="C696" s="241"/>
      <c r="D696" s="210" t="s">
        <v>212</v>
      </c>
      <c r="E696" s="242" t="s">
        <v>19</v>
      </c>
      <c r="F696" s="243" t="s">
        <v>927</v>
      </c>
      <c r="G696" s="241"/>
      <c r="H696" s="244">
        <v>1.8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212</v>
      </c>
      <c r="AU696" s="250" t="s">
        <v>83</v>
      </c>
      <c r="AV696" s="14" t="s">
        <v>83</v>
      </c>
      <c r="AW696" s="14" t="s">
        <v>33</v>
      </c>
      <c r="AX696" s="14" t="s">
        <v>72</v>
      </c>
      <c r="AY696" s="250" t="s">
        <v>126</v>
      </c>
    </row>
    <row r="697" s="13" customFormat="1">
      <c r="A697" s="13"/>
      <c r="B697" s="230"/>
      <c r="C697" s="231"/>
      <c r="D697" s="210" t="s">
        <v>212</v>
      </c>
      <c r="E697" s="232" t="s">
        <v>19</v>
      </c>
      <c r="F697" s="233" t="s">
        <v>834</v>
      </c>
      <c r="G697" s="231"/>
      <c r="H697" s="232" t="s">
        <v>19</v>
      </c>
      <c r="I697" s="234"/>
      <c r="J697" s="231"/>
      <c r="K697" s="231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212</v>
      </c>
      <c r="AU697" s="239" t="s">
        <v>83</v>
      </c>
      <c r="AV697" s="13" t="s">
        <v>80</v>
      </c>
      <c r="AW697" s="13" t="s">
        <v>33</v>
      </c>
      <c r="AX697" s="13" t="s">
        <v>72</v>
      </c>
      <c r="AY697" s="239" t="s">
        <v>126</v>
      </c>
    </row>
    <row r="698" s="14" customFormat="1">
      <c r="A698" s="14"/>
      <c r="B698" s="240"/>
      <c r="C698" s="241"/>
      <c r="D698" s="210" t="s">
        <v>212</v>
      </c>
      <c r="E698" s="242" t="s">
        <v>19</v>
      </c>
      <c r="F698" s="243" t="s">
        <v>927</v>
      </c>
      <c r="G698" s="241"/>
      <c r="H698" s="244">
        <v>1.8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212</v>
      </c>
      <c r="AU698" s="250" t="s">
        <v>83</v>
      </c>
      <c r="AV698" s="14" t="s">
        <v>83</v>
      </c>
      <c r="AW698" s="14" t="s">
        <v>33</v>
      </c>
      <c r="AX698" s="14" t="s">
        <v>72</v>
      </c>
      <c r="AY698" s="250" t="s">
        <v>126</v>
      </c>
    </row>
    <row r="699" s="13" customFormat="1">
      <c r="A699" s="13"/>
      <c r="B699" s="230"/>
      <c r="C699" s="231"/>
      <c r="D699" s="210" t="s">
        <v>212</v>
      </c>
      <c r="E699" s="232" t="s">
        <v>19</v>
      </c>
      <c r="F699" s="233" t="s">
        <v>840</v>
      </c>
      <c r="G699" s="231"/>
      <c r="H699" s="232" t="s">
        <v>19</v>
      </c>
      <c r="I699" s="234"/>
      <c r="J699" s="231"/>
      <c r="K699" s="231"/>
      <c r="L699" s="235"/>
      <c r="M699" s="236"/>
      <c r="N699" s="237"/>
      <c r="O699" s="237"/>
      <c r="P699" s="237"/>
      <c r="Q699" s="237"/>
      <c r="R699" s="237"/>
      <c r="S699" s="237"/>
      <c r="T699" s="23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9" t="s">
        <v>212</v>
      </c>
      <c r="AU699" s="239" t="s">
        <v>83</v>
      </c>
      <c r="AV699" s="13" t="s">
        <v>80</v>
      </c>
      <c r="AW699" s="13" t="s">
        <v>33</v>
      </c>
      <c r="AX699" s="13" t="s">
        <v>72</v>
      </c>
      <c r="AY699" s="239" t="s">
        <v>126</v>
      </c>
    </row>
    <row r="700" s="14" customFormat="1">
      <c r="A700" s="14"/>
      <c r="B700" s="240"/>
      <c r="C700" s="241"/>
      <c r="D700" s="210" t="s">
        <v>212</v>
      </c>
      <c r="E700" s="242" t="s">
        <v>19</v>
      </c>
      <c r="F700" s="243" t="s">
        <v>927</v>
      </c>
      <c r="G700" s="241"/>
      <c r="H700" s="244">
        <v>1.8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212</v>
      </c>
      <c r="AU700" s="250" t="s">
        <v>83</v>
      </c>
      <c r="AV700" s="14" t="s">
        <v>83</v>
      </c>
      <c r="AW700" s="14" t="s">
        <v>33</v>
      </c>
      <c r="AX700" s="14" t="s">
        <v>72</v>
      </c>
      <c r="AY700" s="250" t="s">
        <v>126</v>
      </c>
    </row>
    <row r="701" s="13" customFormat="1">
      <c r="A701" s="13"/>
      <c r="B701" s="230"/>
      <c r="C701" s="231"/>
      <c r="D701" s="210" t="s">
        <v>212</v>
      </c>
      <c r="E701" s="232" t="s">
        <v>19</v>
      </c>
      <c r="F701" s="233" t="s">
        <v>843</v>
      </c>
      <c r="G701" s="231"/>
      <c r="H701" s="232" t="s">
        <v>19</v>
      </c>
      <c r="I701" s="234"/>
      <c r="J701" s="231"/>
      <c r="K701" s="231"/>
      <c r="L701" s="235"/>
      <c r="M701" s="236"/>
      <c r="N701" s="237"/>
      <c r="O701" s="237"/>
      <c r="P701" s="237"/>
      <c r="Q701" s="237"/>
      <c r="R701" s="237"/>
      <c r="S701" s="237"/>
      <c r="T701" s="23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9" t="s">
        <v>212</v>
      </c>
      <c r="AU701" s="239" t="s">
        <v>83</v>
      </c>
      <c r="AV701" s="13" t="s">
        <v>80</v>
      </c>
      <c r="AW701" s="13" t="s">
        <v>33</v>
      </c>
      <c r="AX701" s="13" t="s">
        <v>72</v>
      </c>
      <c r="AY701" s="239" t="s">
        <v>126</v>
      </c>
    </row>
    <row r="702" s="14" customFormat="1">
      <c r="A702" s="14"/>
      <c r="B702" s="240"/>
      <c r="C702" s="241"/>
      <c r="D702" s="210" t="s">
        <v>212</v>
      </c>
      <c r="E702" s="242" t="s">
        <v>19</v>
      </c>
      <c r="F702" s="243" t="s">
        <v>928</v>
      </c>
      <c r="G702" s="241"/>
      <c r="H702" s="244">
        <v>36.75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212</v>
      </c>
      <c r="AU702" s="250" t="s">
        <v>83</v>
      </c>
      <c r="AV702" s="14" t="s">
        <v>83</v>
      </c>
      <c r="AW702" s="14" t="s">
        <v>33</v>
      </c>
      <c r="AX702" s="14" t="s">
        <v>72</v>
      </c>
      <c r="AY702" s="250" t="s">
        <v>126</v>
      </c>
    </row>
    <row r="703" s="14" customFormat="1">
      <c r="A703" s="14"/>
      <c r="B703" s="240"/>
      <c r="C703" s="241"/>
      <c r="D703" s="210" t="s">
        <v>212</v>
      </c>
      <c r="E703" s="242" t="s">
        <v>19</v>
      </c>
      <c r="F703" s="243" t="s">
        <v>247</v>
      </c>
      <c r="G703" s="241"/>
      <c r="H703" s="244">
        <v>-1.8180000000000001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212</v>
      </c>
      <c r="AU703" s="250" t="s">
        <v>83</v>
      </c>
      <c r="AV703" s="14" t="s">
        <v>83</v>
      </c>
      <c r="AW703" s="14" t="s">
        <v>33</v>
      </c>
      <c r="AX703" s="14" t="s">
        <v>72</v>
      </c>
      <c r="AY703" s="250" t="s">
        <v>126</v>
      </c>
    </row>
    <row r="704" s="14" customFormat="1">
      <c r="A704" s="14"/>
      <c r="B704" s="240"/>
      <c r="C704" s="241"/>
      <c r="D704" s="210" t="s">
        <v>212</v>
      </c>
      <c r="E704" s="242" t="s">
        <v>19</v>
      </c>
      <c r="F704" s="243" t="s">
        <v>929</v>
      </c>
      <c r="G704" s="241"/>
      <c r="H704" s="244">
        <v>-1.125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212</v>
      </c>
      <c r="AU704" s="250" t="s">
        <v>83</v>
      </c>
      <c r="AV704" s="14" t="s">
        <v>83</v>
      </c>
      <c r="AW704" s="14" t="s">
        <v>33</v>
      </c>
      <c r="AX704" s="14" t="s">
        <v>72</v>
      </c>
      <c r="AY704" s="250" t="s">
        <v>126</v>
      </c>
    </row>
    <row r="705" s="14" customFormat="1">
      <c r="A705" s="14"/>
      <c r="B705" s="240"/>
      <c r="C705" s="241"/>
      <c r="D705" s="210" t="s">
        <v>212</v>
      </c>
      <c r="E705" s="242" t="s">
        <v>19</v>
      </c>
      <c r="F705" s="243" t="s">
        <v>930</v>
      </c>
      <c r="G705" s="241"/>
      <c r="H705" s="244">
        <v>0.625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212</v>
      </c>
      <c r="AU705" s="250" t="s">
        <v>83</v>
      </c>
      <c r="AV705" s="14" t="s">
        <v>83</v>
      </c>
      <c r="AW705" s="14" t="s">
        <v>33</v>
      </c>
      <c r="AX705" s="14" t="s">
        <v>72</v>
      </c>
      <c r="AY705" s="250" t="s">
        <v>126</v>
      </c>
    </row>
    <row r="706" s="14" customFormat="1">
      <c r="A706" s="14"/>
      <c r="B706" s="240"/>
      <c r="C706" s="241"/>
      <c r="D706" s="210" t="s">
        <v>212</v>
      </c>
      <c r="E706" s="242" t="s">
        <v>19</v>
      </c>
      <c r="F706" s="243" t="s">
        <v>847</v>
      </c>
      <c r="G706" s="241"/>
      <c r="H706" s="244">
        <v>-1.0800000000000001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0" t="s">
        <v>212</v>
      </c>
      <c r="AU706" s="250" t="s">
        <v>83</v>
      </c>
      <c r="AV706" s="14" t="s">
        <v>83</v>
      </c>
      <c r="AW706" s="14" t="s">
        <v>33</v>
      </c>
      <c r="AX706" s="14" t="s">
        <v>72</v>
      </c>
      <c r="AY706" s="250" t="s">
        <v>126</v>
      </c>
    </row>
    <row r="707" s="14" customFormat="1">
      <c r="A707" s="14"/>
      <c r="B707" s="240"/>
      <c r="C707" s="241"/>
      <c r="D707" s="210" t="s">
        <v>212</v>
      </c>
      <c r="E707" s="242" t="s">
        <v>19</v>
      </c>
      <c r="F707" s="243" t="s">
        <v>931</v>
      </c>
      <c r="G707" s="241"/>
      <c r="H707" s="244">
        <v>0.90000000000000002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212</v>
      </c>
      <c r="AU707" s="250" t="s">
        <v>83</v>
      </c>
      <c r="AV707" s="14" t="s">
        <v>83</v>
      </c>
      <c r="AW707" s="14" t="s">
        <v>33</v>
      </c>
      <c r="AX707" s="14" t="s">
        <v>72</v>
      </c>
      <c r="AY707" s="250" t="s">
        <v>126</v>
      </c>
    </row>
    <row r="708" s="13" customFormat="1">
      <c r="A708" s="13"/>
      <c r="B708" s="230"/>
      <c r="C708" s="231"/>
      <c r="D708" s="210" t="s">
        <v>212</v>
      </c>
      <c r="E708" s="232" t="s">
        <v>19</v>
      </c>
      <c r="F708" s="233" t="s">
        <v>849</v>
      </c>
      <c r="G708" s="231"/>
      <c r="H708" s="232" t="s">
        <v>19</v>
      </c>
      <c r="I708" s="234"/>
      <c r="J708" s="231"/>
      <c r="K708" s="231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212</v>
      </c>
      <c r="AU708" s="239" t="s">
        <v>83</v>
      </c>
      <c r="AV708" s="13" t="s">
        <v>80</v>
      </c>
      <c r="AW708" s="13" t="s">
        <v>33</v>
      </c>
      <c r="AX708" s="13" t="s">
        <v>72</v>
      </c>
      <c r="AY708" s="239" t="s">
        <v>126</v>
      </c>
    </row>
    <row r="709" s="14" customFormat="1">
      <c r="A709" s="14"/>
      <c r="B709" s="240"/>
      <c r="C709" s="241"/>
      <c r="D709" s="210" t="s">
        <v>212</v>
      </c>
      <c r="E709" s="242" t="s">
        <v>19</v>
      </c>
      <c r="F709" s="243" t="s">
        <v>932</v>
      </c>
      <c r="G709" s="241"/>
      <c r="H709" s="244">
        <v>21.84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212</v>
      </c>
      <c r="AU709" s="250" t="s">
        <v>83</v>
      </c>
      <c r="AV709" s="14" t="s">
        <v>83</v>
      </c>
      <c r="AW709" s="14" t="s">
        <v>33</v>
      </c>
      <c r="AX709" s="14" t="s">
        <v>72</v>
      </c>
      <c r="AY709" s="250" t="s">
        <v>126</v>
      </c>
    </row>
    <row r="710" s="14" customFormat="1">
      <c r="A710" s="14"/>
      <c r="B710" s="240"/>
      <c r="C710" s="241"/>
      <c r="D710" s="210" t="s">
        <v>212</v>
      </c>
      <c r="E710" s="242" t="s">
        <v>19</v>
      </c>
      <c r="F710" s="243" t="s">
        <v>311</v>
      </c>
      <c r="G710" s="241"/>
      <c r="H710" s="244">
        <v>-3.6360000000000001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212</v>
      </c>
      <c r="AU710" s="250" t="s">
        <v>83</v>
      </c>
      <c r="AV710" s="14" t="s">
        <v>83</v>
      </c>
      <c r="AW710" s="14" t="s">
        <v>33</v>
      </c>
      <c r="AX710" s="14" t="s">
        <v>72</v>
      </c>
      <c r="AY710" s="250" t="s">
        <v>126</v>
      </c>
    </row>
    <row r="711" s="14" customFormat="1">
      <c r="A711" s="14"/>
      <c r="B711" s="240"/>
      <c r="C711" s="241"/>
      <c r="D711" s="210" t="s">
        <v>212</v>
      </c>
      <c r="E711" s="242" t="s">
        <v>19</v>
      </c>
      <c r="F711" s="243" t="s">
        <v>288</v>
      </c>
      <c r="G711" s="241"/>
      <c r="H711" s="244">
        <v>-1.6160000000000001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212</v>
      </c>
      <c r="AU711" s="250" t="s">
        <v>83</v>
      </c>
      <c r="AV711" s="14" t="s">
        <v>83</v>
      </c>
      <c r="AW711" s="14" t="s">
        <v>33</v>
      </c>
      <c r="AX711" s="14" t="s">
        <v>72</v>
      </c>
      <c r="AY711" s="250" t="s">
        <v>126</v>
      </c>
    </row>
    <row r="712" s="13" customFormat="1">
      <c r="A712" s="13"/>
      <c r="B712" s="230"/>
      <c r="C712" s="231"/>
      <c r="D712" s="210" t="s">
        <v>212</v>
      </c>
      <c r="E712" s="232" t="s">
        <v>19</v>
      </c>
      <c r="F712" s="233" t="s">
        <v>851</v>
      </c>
      <c r="G712" s="231"/>
      <c r="H712" s="232" t="s">
        <v>19</v>
      </c>
      <c r="I712" s="234"/>
      <c r="J712" s="231"/>
      <c r="K712" s="231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212</v>
      </c>
      <c r="AU712" s="239" t="s">
        <v>83</v>
      </c>
      <c r="AV712" s="13" t="s">
        <v>80</v>
      </c>
      <c r="AW712" s="13" t="s">
        <v>33</v>
      </c>
      <c r="AX712" s="13" t="s">
        <v>72</v>
      </c>
      <c r="AY712" s="239" t="s">
        <v>126</v>
      </c>
    </row>
    <row r="713" s="14" customFormat="1">
      <c r="A713" s="14"/>
      <c r="B713" s="240"/>
      <c r="C713" s="241"/>
      <c r="D713" s="210" t="s">
        <v>212</v>
      </c>
      <c r="E713" s="242" t="s">
        <v>19</v>
      </c>
      <c r="F713" s="243" t="s">
        <v>933</v>
      </c>
      <c r="G713" s="241"/>
      <c r="H713" s="244">
        <v>14.279999999999999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212</v>
      </c>
      <c r="AU713" s="250" t="s">
        <v>83</v>
      </c>
      <c r="AV713" s="14" t="s">
        <v>83</v>
      </c>
      <c r="AW713" s="14" t="s">
        <v>33</v>
      </c>
      <c r="AX713" s="14" t="s">
        <v>72</v>
      </c>
      <c r="AY713" s="250" t="s">
        <v>126</v>
      </c>
    </row>
    <row r="714" s="14" customFormat="1">
      <c r="A714" s="14"/>
      <c r="B714" s="240"/>
      <c r="C714" s="241"/>
      <c r="D714" s="210" t="s">
        <v>212</v>
      </c>
      <c r="E714" s="242" t="s">
        <v>19</v>
      </c>
      <c r="F714" s="243" t="s">
        <v>247</v>
      </c>
      <c r="G714" s="241"/>
      <c r="H714" s="244">
        <v>-1.8180000000000001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212</v>
      </c>
      <c r="AU714" s="250" t="s">
        <v>83</v>
      </c>
      <c r="AV714" s="14" t="s">
        <v>83</v>
      </c>
      <c r="AW714" s="14" t="s">
        <v>33</v>
      </c>
      <c r="AX714" s="14" t="s">
        <v>72</v>
      </c>
      <c r="AY714" s="250" t="s">
        <v>126</v>
      </c>
    </row>
    <row r="715" s="14" customFormat="1">
      <c r="A715" s="14"/>
      <c r="B715" s="240"/>
      <c r="C715" s="241"/>
      <c r="D715" s="210" t="s">
        <v>212</v>
      </c>
      <c r="E715" s="242" t="s">
        <v>19</v>
      </c>
      <c r="F715" s="243" t="s">
        <v>853</v>
      </c>
      <c r="G715" s="241"/>
      <c r="H715" s="244">
        <v>-0.54000000000000004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212</v>
      </c>
      <c r="AU715" s="250" t="s">
        <v>83</v>
      </c>
      <c r="AV715" s="14" t="s">
        <v>83</v>
      </c>
      <c r="AW715" s="14" t="s">
        <v>33</v>
      </c>
      <c r="AX715" s="14" t="s">
        <v>72</v>
      </c>
      <c r="AY715" s="250" t="s">
        <v>126</v>
      </c>
    </row>
    <row r="716" s="14" customFormat="1">
      <c r="A716" s="14"/>
      <c r="B716" s="240"/>
      <c r="C716" s="241"/>
      <c r="D716" s="210" t="s">
        <v>212</v>
      </c>
      <c r="E716" s="242" t="s">
        <v>19</v>
      </c>
      <c r="F716" s="243" t="s">
        <v>934</v>
      </c>
      <c r="G716" s="241"/>
      <c r="H716" s="244">
        <v>0.45000000000000001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0" t="s">
        <v>212</v>
      </c>
      <c r="AU716" s="250" t="s">
        <v>83</v>
      </c>
      <c r="AV716" s="14" t="s">
        <v>83</v>
      </c>
      <c r="AW716" s="14" t="s">
        <v>33</v>
      </c>
      <c r="AX716" s="14" t="s">
        <v>72</v>
      </c>
      <c r="AY716" s="250" t="s">
        <v>126</v>
      </c>
    </row>
    <row r="717" s="13" customFormat="1">
      <c r="A717" s="13"/>
      <c r="B717" s="230"/>
      <c r="C717" s="231"/>
      <c r="D717" s="210" t="s">
        <v>212</v>
      </c>
      <c r="E717" s="232" t="s">
        <v>19</v>
      </c>
      <c r="F717" s="233" t="s">
        <v>855</v>
      </c>
      <c r="G717" s="231"/>
      <c r="H717" s="232" t="s">
        <v>19</v>
      </c>
      <c r="I717" s="234"/>
      <c r="J717" s="231"/>
      <c r="K717" s="231"/>
      <c r="L717" s="235"/>
      <c r="M717" s="236"/>
      <c r="N717" s="237"/>
      <c r="O717" s="237"/>
      <c r="P717" s="237"/>
      <c r="Q717" s="237"/>
      <c r="R717" s="237"/>
      <c r="S717" s="237"/>
      <c r="T717" s="23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9" t="s">
        <v>212</v>
      </c>
      <c r="AU717" s="239" t="s">
        <v>83</v>
      </c>
      <c r="AV717" s="13" t="s">
        <v>80</v>
      </c>
      <c r="AW717" s="13" t="s">
        <v>33</v>
      </c>
      <c r="AX717" s="13" t="s">
        <v>72</v>
      </c>
      <c r="AY717" s="239" t="s">
        <v>126</v>
      </c>
    </row>
    <row r="718" s="14" customFormat="1">
      <c r="A718" s="14"/>
      <c r="B718" s="240"/>
      <c r="C718" s="241"/>
      <c r="D718" s="210" t="s">
        <v>212</v>
      </c>
      <c r="E718" s="242" t="s">
        <v>19</v>
      </c>
      <c r="F718" s="243" t="s">
        <v>935</v>
      </c>
      <c r="G718" s="241"/>
      <c r="H718" s="244">
        <v>21.210000000000001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212</v>
      </c>
      <c r="AU718" s="250" t="s">
        <v>83</v>
      </c>
      <c r="AV718" s="14" t="s">
        <v>83</v>
      </c>
      <c r="AW718" s="14" t="s">
        <v>33</v>
      </c>
      <c r="AX718" s="14" t="s">
        <v>72</v>
      </c>
      <c r="AY718" s="250" t="s">
        <v>126</v>
      </c>
    </row>
    <row r="719" s="14" customFormat="1">
      <c r="A719" s="14"/>
      <c r="B719" s="240"/>
      <c r="C719" s="241"/>
      <c r="D719" s="210" t="s">
        <v>212</v>
      </c>
      <c r="E719" s="242" t="s">
        <v>19</v>
      </c>
      <c r="F719" s="243" t="s">
        <v>288</v>
      </c>
      <c r="G719" s="241"/>
      <c r="H719" s="244">
        <v>-1.6160000000000001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212</v>
      </c>
      <c r="AU719" s="250" t="s">
        <v>83</v>
      </c>
      <c r="AV719" s="14" t="s">
        <v>83</v>
      </c>
      <c r="AW719" s="14" t="s">
        <v>33</v>
      </c>
      <c r="AX719" s="14" t="s">
        <v>72</v>
      </c>
      <c r="AY719" s="250" t="s">
        <v>126</v>
      </c>
    </row>
    <row r="720" s="14" customFormat="1">
      <c r="A720" s="14"/>
      <c r="B720" s="240"/>
      <c r="C720" s="241"/>
      <c r="D720" s="210" t="s">
        <v>212</v>
      </c>
      <c r="E720" s="242" t="s">
        <v>19</v>
      </c>
      <c r="F720" s="243" t="s">
        <v>853</v>
      </c>
      <c r="G720" s="241"/>
      <c r="H720" s="244">
        <v>-0.54000000000000004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212</v>
      </c>
      <c r="AU720" s="250" t="s">
        <v>83</v>
      </c>
      <c r="AV720" s="14" t="s">
        <v>83</v>
      </c>
      <c r="AW720" s="14" t="s">
        <v>33</v>
      </c>
      <c r="AX720" s="14" t="s">
        <v>72</v>
      </c>
      <c r="AY720" s="250" t="s">
        <v>126</v>
      </c>
    </row>
    <row r="721" s="14" customFormat="1">
      <c r="A721" s="14"/>
      <c r="B721" s="240"/>
      <c r="C721" s="241"/>
      <c r="D721" s="210" t="s">
        <v>212</v>
      </c>
      <c r="E721" s="242" t="s">
        <v>19</v>
      </c>
      <c r="F721" s="243" t="s">
        <v>934</v>
      </c>
      <c r="G721" s="241"/>
      <c r="H721" s="244">
        <v>0.45000000000000001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212</v>
      </c>
      <c r="AU721" s="250" t="s">
        <v>83</v>
      </c>
      <c r="AV721" s="14" t="s">
        <v>83</v>
      </c>
      <c r="AW721" s="14" t="s">
        <v>33</v>
      </c>
      <c r="AX721" s="14" t="s">
        <v>72</v>
      </c>
      <c r="AY721" s="250" t="s">
        <v>126</v>
      </c>
    </row>
    <row r="722" s="14" customFormat="1">
      <c r="A722" s="14"/>
      <c r="B722" s="240"/>
      <c r="C722" s="241"/>
      <c r="D722" s="210" t="s">
        <v>212</v>
      </c>
      <c r="E722" s="242" t="s">
        <v>19</v>
      </c>
      <c r="F722" s="243" t="s">
        <v>929</v>
      </c>
      <c r="G722" s="241"/>
      <c r="H722" s="244">
        <v>-1.125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212</v>
      </c>
      <c r="AU722" s="250" t="s">
        <v>83</v>
      </c>
      <c r="AV722" s="14" t="s">
        <v>83</v>
      </c>
      <c r="AW722" s="14" t="s">
        <v>33</v>
      </c>
      <c r="AX722" s="14" t="s">
        <v>72</v>
      </c>
      <c r="AY722" s="250" t="s">
        <v>126</v>
      </c>
    </row>
    <row r="723" s="14" customFormat="1">
      <c r="A723" s="14"/>
      <c r="B723" s="240"/>
      <c r="C723" s="241"/>
      <c r="D723" s="210" t="s">
        <v>212</v>
      </c>
      <c r="E723" s="242" t="s">
        <v>19</v>
      </c>
      <c r="F723" s="243" t="s">
        <v>930</v>
      </c>
      <c r="G723" s="241"/>
      <c r="H723" s="244">
        <v>0.625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212</v>
      </c>
      <c r="AU723" s="250" t="s">
        <v>83</v>
      </c>
      <c r="AV723" s="14" t="s">
        <v>83</v>
      </c>
      <c r="AW723" s="14" t="s">
        <v>33</v>
      </c>
      <c r="AX723" s="14" t="s">
        <v>72</v>
      </c>
      <c r="AY723" s="250" t="s">
        <v>126</v>
      </c>
    </row>
    <row r="724" s="15" customFormat="1">
      <c r="A724" s="15"/>
      <c r="B724" s="261"/>
      <c r="C724" s="262"/>
      <c r="D724" s="210" t="s">
        <v>212</v>
      </c>
      <c r="E724" s="263" t="s">
        <v>19</v>
      </c>
      <c r="F724" s="264" t="s">
        <v>248</v>
      </c>
      <c r="G724" s="262"/>
      <c r="H724" s="265">
        <v>87.616</v>
      </c>
      <c r="I724" s="266"/>
      <c r="J724" s="262"/>
      <c r="K724" s="262"/>
      <c r="L724" s="267"/>
      <c r="M724" s="268"/>
      <c r="N724" s="269"/>
      <c r="O724" s="269"/>
      <c r="P724" s="269"/>
      <c r="Q724" s="269"/>
      <c r="R724" s="269"/>
      <c r="S724" s="269"/>
      <c r="T724" s="270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71" t="s">
        <v>212</v>
      </c>
      <c r="AU724" s="271" t="s">
        <v>83</v>
      </c>
      <c r="AV724" s="15" t="s">
        <v>125</v>
      </c>
      <c r="AW724" s="15" t="s">
        <v>33</v>
      </c>
      <c r="AX724" s="15" t="s">
        <v>80</v>
      </c>
      <c r="AY724" s="271" t="s">
        <v>126</v>
      </c>
    </row>
    <row r="725" s="2" customFormat="1" ht="33" customHeight="1">
      <c r="A725" s="39"/>
      <c r="B725" s="40"/>
      <c r="C725" s="197" t="s">
        <v>1091</v>
      </c>
      <c r="D725" s="197" t="s">
        <v>127</v>
      </c>
      <c r="E725" s="198" t="s">
        <v>562</v>
      </c>
      <c r="F725" s="199" t="s">
        <v>563</v>
      </c>
      <c r="G725" s="200" t="s">
        <v>229</v>
      </c>
      <c r="H725" s="201">
        <v>87.616</v>
      </c>
      <c r="I725" s="202"/>
      <c r="J725" s="203">
        <f>ROUND(I725*H725,2)</f>
        <v>0</v>
      </c>
      <c r="K725" s="199" t="s">
        <v>172</v>
      </c>
      <c r="L725" s="45"/>
      <c r="M725" s="204" t="s">
        <v>19</v>
      </c>
      <c r="N725" s="205" t="s">
        <v>43</v>
      </c>
      <c r="O725" s="85"/>
      <c r="P725" s="206">
        <f>O725*H725</f>
        <v>0</v>
      </c>
      <c r="Q725" s="206">
        <v>0.0060499999999999998</v>
      </c>
      <c r="R725" s="206">
        <f>Q725*H725</f>
        <v>0.53007680000000001</v>
      </c>
      <c r="S725" s="206">
        <v>0</v>
      </c>
      <c r="T725" s="207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08" t="s">
        <v>372</v>
      </c>
      <c r="AT725" s="208" t="s">
        <v>127</v>
      </c>
      <c r="AU725" s="208" t="s">
        <v>83</v>
      </c>
      <c r="AY725" s="18" t="s">
        <v>126</v>
      </c>
      <c r="BE725" s="209">
        <f>IF(N725="základní",J725,0)</f>
        <v>0</v>
      </c>
      <c r="BF725" s="209">
        <f>IF(N725="snížená",J725,0)</f>
        <v>0</v>
      </c>
      <c r="BG725" s="209">
        <f>IF(N725="zákl. přenesená",J725,0)</f>
        <v>0</v>
      </c>
      <c r="BH725" s="209">
        <f>IF(N725="sníž. přenesená",J725,0)</f>
        <v>0</v>
      </c>
      <c r="BI725" s="209">
        <f>IF(N725="nulová",J725,0)</f>
        <v>0</v>
      </c>
      <c r="BJ725" s="18" t="s">
        <v>80</v>
      </c>
      <c r="BK725" s="209">
        <f>ROUND(I725*H725,2)</f>
        <v>0</v>
      </c>
      <c r="BL725" s="18" t="s">
        <v>372</v>
      </c>
      <c r="BM725" s="208" t="s">
        <v>1092</v>
      </c>
    </row>
    <row r="726" s="2" customFormat="1">
      <c r="A726" s="39"/>
      <c r="B726" s="40"/>
      <c r="C726" s="41"/>
      <c r="D726" s="210" t="s">
        <v>132</v>
      </c>
      <c r="E726" s="41"/>
      <c r="F726" s="211" t="s">
        <v>565</v>
      </c>
      <c r="G726" s="41"/>
      <c r="H726" s="41"/>
      <c r="I726" s="212"/>
      <c r="J726" s="41"/>
      <c r="K726" s="41"/>
      <c r="L726" s="45"/>
      <c r="M726" s="213"/>
      <c r="N726" s="214"/>
      <c r="O726" s="85"/>
      <c r="P726" s="85"/>
      <c r="Q726" s="85"/>
      <c r="R726" s="85"/>
      <c r="S726" s="85"/>
      <c r="T726" s="86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132</v>
      </c>
      <c r="AU726" s="18" t="s">
        <v>83</v>
      </c>
    </row>
    <row r="727" s="2" customFormat="1">
      <c r="A727" s="39"/>
      <c r="B727" s="40"/>
      <c r="C727" s="41"/>
      <c r="D727" s="228" t="s">
        <v>175</v>
      </c>
      <c r="E727" s="41"/>
      <c r="F727" s="229" t="s">
        <v>566</v>
      </c>
      <c r="G727" s="41"/>
      <c r="H727" s="41"/>
      <c r="I727" s="212"/>
      <c r="J727" s="41"/>
      <c r="K727" s="41"/>
      <c r="L727" s="45"/>
      <c r="M727" s="213"/>
      <c r="N727" s="214"/>
      <c r="O727" s="85"/>
      <c r="P727" s="85"/>
      <c r="Q727" s="85"/>
      <c r="R727" s="85"/>
      <c r="S727" s="85"/>
      <c r="T727" s="86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175</v>
      </c>
      <c r="AU727" s="18" t="s">
        <v>83</v>
      </c>
    </row>
    <row r="728" s="14" customFormat="1">
      <c r="A728" s="14"/>
      <c r="B728" s="240"/>
      <c r="C728" s="241"/>
      <c r="D728" s="210" t="s">
        <v>212</v>
      </c>
      <c r="E728" s="242" t="s">
        <v>19</v>
      </c>
      <c r="F728" s="243" t="s">
        <v>1093</v>
      </c>
      <c r="G728" s="241"/>
      <c r="H728" s="244">
        <v>87.616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212</v>
      </c>
      <c r="AU728" s="250" t="s">
        <v>83</v>
      </c>
      <c r="AV728" s="14" t="s">
        <v>83</v>
      </c>
      <c r="AW728" s="14" t="s">
        <v>33</v>
      </c>
      <c r="AX728" s="14" t="s">
        <v>80</v>
      </c>
      <c r="AY728" s="250" t="s">
        <v>126</v>
      </c>
    </row>
    <row r="729" s="2" customFormat="1" ht="16.5" customHeight="1">
      <c r="A729" s="39"/>
      <c r="B729" s="40"/>
      <c r="C729" s="251" t="s">
        <v>1094</v>
      </c>
      <c r="D729" s="251" t="s">
        <v>222</v>
      </c>
      <c r="E729" s="252" t="s">
        <v>568</v>
      </c>
      <c r="F729" s="253" t="s">
        <v>569</v>
      </c>
      <c r="G729" s="254" t="s">
        <v>229</v>
      </c>
      <c r="H729" s="255">
        <v>96.378</v>
      </c>
      <c r="I729" s="256"/>
      <c r="J729" s="257">
        <f>ROUND(I729*H729,2)</f>
        <v>0</v>
      </c>
      <c r="K729" s="253" t="s">
        <v>172</v>
      </c>
      <c r="L729" s="258"/>
      <c r="M729" s="259" t="s">
        <v>19</v>
      </c>
      <c r="N729" s="260" t="s">
        <v>43</v>
      </c>
      <c r="O729" s="85"/>
      <c r="P729" s="206">
        <f>O729*H729</f>
        <v>0</v>
      </c>
      <c r="Q729" s="206">
        <v>0.0129</v>
      </c>
      <c r="R729" s="206">
        <f>Q729*H729</f>
        <v>1.2432761999999999</v>
      </c>
      <c r="S729" s="206">
        <v>0</v>
      </c>
      <c r="T729" s="207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08" t="s">
        <v>462</v>
      </c>
      <c r="AT729" s="208" t="s">
        <v>222</v>
      </c>
      <c r="AU729" s="208" t="s">
        <v>83</v>
      </c>
      <c r="AY729" s="18" t="s">
        <v>126</v>
      </c>
      <c r="BE729" s="209">
        <f>IF(N729="základní",J729,0)</f>
        <v>0</v>
      </c>
      <c r="BF729" s="209">
        <f>IF(N729="snížená",J729,0)</f>
        <v>0</v>
      </c>
      <c r="BG729" s="209">
        <f>IF(N729="zákl. přenesená",J729,0)</f>
        <v>0</v>
      </c>
      <c r="BH729" s="209">
        <f>IF(N729="sníž. přenesená",J729,0)</f>
        <v>0</v>
      </c>
      <c r="BI729" s="209">
        <f>IF(N729="nulová",J729,0)</f>
        <v>0</v>
      </c>
      <c r="BJ729" s="18" t="s">
        <v>80</v>
      </c>
      <c r="BK729" s="209">
        <f>ROUND(I729*H729,2)</f>
        <v>0</v>
      </c>
      <c r="BL729" s="18" t="s">
        <v>372</v>
      </c>
      <c r="BM729" s="208" t="s">
        <v>1095</v>
      </c>
    </row>
    <row r="730" s="2" customFormat="1">
      <c r="A730" s="39"/>
      <c r="B730" s="40"/>
      <c r="C730" s="41"/>
      <c r="D730" s="210" t="s">
        <v>132</v>
      </c>
      <c r="E730" s="41"/>
      <c r="F730" s="211" t="s">
        <v>569</v>
      </c>
      <c r="G730" s="41"/>
      <c r="H730" s="41"/>
      <c r="I730" s="212"/>
      <c r="J730" s="41"/>
      <c r="K730" s="41"/>
      <c r="L730" s="45"/>
      <c r="M730" s="213"/>
      <c r="N730" s="214"/>
      <c r="O730" s="85"/>
      <c r="P730" s="85"/>
      <c r="Q730" s="85"/>
      <c r="R730" s="85"/>
      <c r="S730" s="85"/>
      <c r="T730" s="86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132</v>
      </c>
      <c r="AU730" s="18" t="s">
        <v>83</v>
      </c>
    </row>
    <row r="731" s="14" customFormat="1">
      <c r="A731" s="14"/>
      <c r="B731" s="240"/>
      <c r="C731" s="241"/>
      <c r="D731" s="210" t="s">
        <v>212</v>
      </c>
      <c r="E731" s="241"/>
      <c r="F731" s="243" t="s">
        <v>1096</v>
      </c>
      <c r="G731" s="241"/>
      <c r="H731" s="244">
        <v>96.378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212</v>
      </c>
      <c r="AU731" s="250" t="s">
        <v>83</v>
      </c>
      <c r="AV731" s="14" t="s">
        <v>83</v>
      </c>
      <c r="AW731" s="14" t="s">
        <v>4</v>
      </c>
      <c r="AX731" s="14" t="s">
        <v>80</v>
      </c>
      <c r="AY731" s="250" t="s">
        <v>126</v>
      </c>
    </row>
    <row r="732" s="2" customFormat="1" ht="24.15" customHeight="1">
      <c r="A732" s="39"/>
      <c r="B732" s="40"/>
      <c r="C732" s="197" t="s">
        <v>1097</v>
      </c>
      <c r="D732" s="197" t="s">
        <v>127</v>
      </c>
      <c r="E732" s="198" t="s">
        <v>573</v>
      </c>
      <c r="F732" s="199" t="s">
        <v>574</v>
      </c>
      <c r="G732" s="200" t="s">
        <v>391</v>
      </c>
      <c r="H732" s="201">
        <v>31.100000000000001</v>
      </c>
      <c r="I732" s="202"/>
      <c r="J732" s="203">
        <f>ROUND(I732*H732,2)</f>
        <v>0</v>
      </c>
      <c r="K732" s="199" t="s">
        <v>172</v>
      </c>
      <c r="L732" s="45"/>
      <c r="M732" s="204" t="s">
        <v>19</v>
      </c>
      <c r="N732" s="205" t="s">
        <v>43</v>
      </c>
      <c r="O732" s="85"/>
      <c r="P732" s="206">
        <f>O732*H732</f>
        <v>0</v>
      </c>
      <c r="Q732" s="206">
        <v>0.00020000000000000001</v>
      </c>
      <c r="R732" s="206">
        <f>Q732*H732</f>
        <v>0.0062200000000000007</v>
      </c>
      <c r="S732" s="206">
        <v>0</v>
      </c>
      <c r="T732" s="207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08" t="s">
        <v>372</v>
      </c>
      <c r="AT732" s="208" t="s">
        <v>127</v>
      </c>
      <c r="AU732" s="208" t="s">
        <v>83</v>
      </c>
      <c r="AY732" s="18" t="s">
        <v>126</v>
      </c>
      <c r="BE732" s="209">
        <f>IF(N732="základní",J732,0)</f>
        <v>0</v>
      </c>
      <c r="BF732" s="209">
        <f>IF(N732="snížená",J732,0)</f>
        <v>0</v>
      </c>
      <c r="BG732" s="209">
        <f>IF(N732="zákl. přenesená",J732,0)</f>
        <v>0</v>
      </c>
      <c r="BH732" s="209">
        <f>IF(N732="sníž. přenesená",J732,0)</f>
        <v>0</v>
      </c>
      <c r="BI732" s="209">
        <f>IF(N732="nulová",J732,0)</f>
        <v>0</v>
      </c>
      <c r="BJ732" s="18" t="s">
        <v>80</v>
      </c>
      <c r="BK732" s="209">
        <f>ROUND(I732*H732,2)</f>
        <v>0</v>
      </c>
      <c r="BL732" s="18" t="s">
        <v>372</v>
      </c>
      <c r="BM732" s="208" t="s">
        <v>1098</v>
      </c>
    </row>
    <row r="733" s="2" customFormat="1">
      <c r="A733" s="39"/>
      <c r="B733" s="40"/>
      <c r="C733" s="41"/>
      <c r="D733" s="210" t="s">
        <v>132</v>
      </c>
      <c r="E733" s="41"/>
      <c r="F733" s="211" t="s">
        <v>576</v>
      </c>
      <c r="G733" s="41"/>
      <c r="H733" s="41"/>
      <c r="I733" s="212"/>
      <c r="J733" s="41"/>
      <c r="K733" s="41"/>
      <c r="L733" s="45"/>
      <c r="M733" s="213"/>
      <c r="N733" s="214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132</v>
      </c>
      <c r="AU733" s="18" t="s">
        <v>83</v>
      </c>
    </row>
    <row r="734" s="2" customFormat="1">
      <c r="A734" s="39"/>
      <c r="B734" s="40"/>
      <c r="C734" s="41"/>
      <c r="D734" s="228" t="s">
        <v>175</v>
      </c>
      <c r="E734" s="41"/>
      <c r="F734" s="229" t="s">
        <v>577</v>
      </c>
      <c r="G734" s="41"/>
      <c r="H734" s="41"/>
      <c r="I734" s="212"/>
      <c r="J734" s="41"/>
      <c r="K734" s="41"/>
      <c r="L734" s="45"/>
      <c r="M734" s="213"/>
      <c r="N734" s="214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175</v>
      </c>
      <c r="AU734" s="18" t="s">
        <v>83</v>
      </c>
    </row>
    <row r="735" s="13" customFormat="1">
      <c r="A735" s="13"/>
      <c r="B735" s="230"/>
      <c r="C735" s="231"/>
      <c r="D735" s="210" t="s">
        <v>212</v>
      </c>
      <c r="E735" s="232" t="s">
        <v>19</v>
      </c>
      <c r="F735" s="233" t="s">
        <v>823</v>
      </c>
      <c r="G735" s="231"/>
      <c r="H735" s="232" t="s">
        <v>19</v>
      </c>
      <c r="I735" s="234"/>
      <c r="J735" s="231"/>
      <c r="K735" s="231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212</v>
      </c>
      <c r="AU735" s="239" t="s">
        <v>83</v>
      </c>
      <c r="AV735" s="13" t="s">
        <v>80</v>
      </c>
      <c r="AW735" s="13" t="s">
        <v>33</v>
      </c>
      <c r="AX735" s="13" t="s">
        <v>72</v>
      </c>
      <c r="AY735" s="239" t="s">
        <v>126</v>
      </c>
    </row>
    <row r="736" s="14" customFormat="1">
      <c r="A736" s="14"/>
      <c r="B736" s="240"/>
      <c r="C736" s="241"/>
      <c r="D736" s="210" t="s">
        <v>212</v>
      </c>
      <c r="E736" s="242" t="s">
        <v>19</v>
      </c>
      <c r="F736" s="243" t="s">
        <v>1099</v>
      </c>
      <c r="G736" s="241"/>
      <c r="H736" s="244">
        <v>4.2000000000000002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212</v>
      </c>
      <c r="AU736" s="250" t="s">
        <v>83</v>
      </c>
      <c r="AV736" s="14" t="s">
        <v>83</v>
      </c>
      <c r="AW736" s="14" t="s">
        <v>33</v>
      </c>
      <c r="AX736" s="14" t="s">
        <v>72</v>
      </c>
      <c r="AY736" s="250" t="s">
        <v>126</v>
      </c>
    </row>
    <row r="737" s="13" customFormat="1">
      <c r="A737" s="13"/>
      <c r="B737" s="230"/>
      <c r="C737" s="231"/>
      <c r="D737" s="210" t="s">
        <v>212</v>
      </c>
      <c r="E737" s="232" t="s">
        <v>19</v>
      </c>
      <c r="F737" s="233" t="s">
        <v>834</v>
      </c>
      <c r="G737" s="231"/>
      <c r="H737" s="232" t="s">
        <v>19</v>
      </c>
      <c r="I737" s="234"/>
      <c r="J737" s="231"/>
      <c r="K737" s="231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212</v>
      </c>
      <c r="AU737" s="239" t="s">
        <v>83</v>
      </c>
      <c r="AV737" s="13" t="s">
        <v>80</v>
      </c>
      <c r="AW737" s="13" t="s">
        <v>33</v>
      </c>
      <c r="AX737" s="13" t="s">
        <v>72</v>
      </c>
      <c r="AY737" s="239" t="s">
        <v>126</v>
      </c>
    </row>
    <row r="738" s="14" customFormat="1">
      <c r="A738" s="14"/>
      <c r="B738" s="240"/>
      <c r="C738" s="241"/>
      <c r="D738" s="210" t="s">
        <v>212</v>
      </c>
      <c r="E738" s="242" t="s">
        <v>19</v>
      </c>
      <c r="F738" s="243" t="s">
        <v>1099</v>
      </c>
      <c r="G738" s="241"/>
      <c r="H738" s="244">
        <v>4.2000000000000002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212</v>
      </c>
      <c r="AU738" s="250" t="s">
        <v>83</v>
      </c>
      <c r="AV738" s="14" t="s">
        <v>83</v>
      </c>
      <c r="AW738" s="14" t="s">
        <v>33</v>
      </c>
      <c r="AX738" s="14" t="s">
        <v>72</v>
      </c>
      <c r="AY738" s="250" t="s">
        <v>126</v>
      </c>
    </row>
    <row r="739" s="13" customFormat="1">
      <c r="A739" s="13"/>
      <c r="B739" s="230"/>
      <c r="C739" s="231"/>
      <c r="D739" s="210" t="s">
        <v>212</v>
      </c>
      <c r="E739" s="232" t="s">
        <v>19</v>
      </c>
      <c r="F739" s="233" t="s">
        <v>840</v>
      </c>
      <c r="G739" s="231"/>
      <c r="H739" s="232" t="s">
        <v>19</v>
      </c>
      <c r="I739" s="234"/>
      <c r="J739" s="231"/>
      <c r="K739" s="231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212</v>
      </c>
      <c r="AU739" s="239" t="s">
        <v>83</v>
      </c>
      <c r="AV739" s="13" t="s">
        <v>80</v>
      </c>
      <c r="AW739" s="13" t="s">
        <v>33</v>
      </c>
      <c r="AX739" s="13" t="s">
        <v>72</v>
      </c>
      <c r="AY739" s="239" t="s">
        <v>126</v>
      </c>
    </row>
    <row r="740" s="14" customFormat="1">
      <c r="A740" s="14"/>
      <c r="B740" s="240"/>
      <c r="C740" s="241"/>
      <c r="D740" s="210" t="s">
        <v>212</v>
      </c>
      <c r="E740" s="242" t="s">
        <v>19</v>
      </c>
      <c r="F740" s="243" t="s">
        <v>1099</v>
      </c>
      <c r="G740" s="241"/>
      <c r="H740" s="244">
        <v>4.2000000000000002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212</v>
      </c>
      <c r="AU740" s="250" t="s">
        <v>83</v>
      </c>
      <c r="AV740" s="14" t="s">
        <v>83</v>
      </c>
      <c r="AW740" s="14" t="s">
        <v>33</v>
      </c>
      <c r="AX740" s="14" t="s">
        <v>72</v>
      </c>
      <c r="AY740" s="250" t="s">
        <v>126</v>
      </c>
    </row>
    <row r="741" s="13" customFormat="1">
      <c r="A741" s="13"/>
      <c r="B741" s="230"/>
      <c r="C741" s="231"/>
      <c r="D741" s="210" t="s">
        <v>212</v>
      </c>
      <c r="E741" s="232" t="s">
        <v>19</v>
      </c>
      <c r="F741" s="233" t="s">
        <v>843</v>
      </c>
      <c r="G741" s="231"/>
      <c r="H741" s="232" t="s">
        <v>19</v>
      </c>
      <c r="I741" s="234"/>
      <c r="J741" s="231"/>
      <c r="K741" s="231"/>
      <c r="L741" s="235"/>
      <c r="M741" s="236"/>
      <c r="N741" s="237"/>
      <c r="O741" s="237"/>
      <c r="P741" s="237"/>
      <c r="Q741" s="237"/>
      <c r="R741" s="237"/>
      <c r="S741" s="237"/>
      <c r="T741" s="23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9" t="s">
        <v>212</v>
      </c>
      <c r="AU741" s="239" t="s">
        <v>83</v>
      </c>
      <c r="AV741" s="13" t="s">
        <v>80</v>
      </c>
      <c r="AW741" s="13" t="s">
        <v>33</v>
      </c>
      <c r="AX741" s="13" t="s">
        <v>72</v>
      </c>
      <c r="AY741" s="239" t="s">
        <v>126</v>
      </c>
    </row>
    <row r="742" s="14" customFormat="1">
      <c r="A742" s="14"/>
      <c r="B742" s="240"/>
      <c r="C742" s="241"/>
      <c r="D742" s="210" t="s">
        <v>212</v>
      </c>
      <c r="E742" s="242" t="s">
        <v>19</v>
      </c>
      <c r="F742" s="243" t="s">
        <v>1100</v>
      </c>
      <c r="G742" s="241"/>
      <c r="H742" s="244">
        <v>8.1999999999999993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212</v>
      </c>
      <c r="AU742" s="250" t="s">
        <v>83</v>
      </c>
      <c r="AV742" s="14" t="s">
        <v>83</v>
      </c>
      <c r="AW742" s="14" t="s">
        <v>33</v>
      </c>
      <c r="AX742" s="14" t="s">
        <v>72</v>
      </c>
      <c r="AY742" s="250" t="s">
        <v>126</v>
      </c>
    </row>
    <row r="743" s="13" customFormat="1">
      <c r="A743" s="13"/>
      <c r="B743" s="230"/>
      <c r="C743" s="231"/>
      <c r="D743" s="210" t="s">
        <v>212</v>
      </c>
      <c r="E743" s="232" t="s">
        <v>19</v>
      </c>
      <c r="F743" s="233" t="s">
        <v>849</v>
      </c>
      <c r="G743" s="231"/>
      <c r="H743" s="232" t="s">
        <v>19</v>
      </c>
      <c r="I743" s="234"/>
      <c r="J743" s="231"/>
      <c r="K743" s="231"/>
      <c r="L743" s="235"/>
      <c r="M743" s="236"/>
      <c r="N743" s="237"/>
      <c r="O743" s="237"/>
      <c r="P743" s="237"/>
      <c r="Q743" s="237"/>
      <c r="R743" s="237"/>
      <c r="S743" s="237"/>
      <c r="T743" s="23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9" t="s">
        <v>212</v>
      </c>
      <c r="AU743" s="239" t="s">
        <v>83</v>
      </c>
      <c r="AV743" s="13" t="s">
        <v>80</v>
      </c>
      <c r="AW743" s="13" t="s">
        <v>33</v>
      </c>
      <c r="AX743" s="13" t="s">
        <v>72</v>
      </c>
      <c r="AY743" s="239" t="s">
        <v>126</v>
      </c>
    </row>
    <row r="744" s="14" customFormat="1">
      <c r="A744" s="14"/>
      <c r="B744" s="240"/>
      <c r="C744" s="241"/>
      <c r="D744" s="210" t="s">
        <v>212</v>
      </c>
      <c r="E744" s="242" t="s">
        <v>19</v>
      </c>
      <c r="F744" s="243" t="s">
        <v>1101</v>
      </c>
      <c r="G744" s="241"/>
      <c r="H744" s="244">
        <v>4.2000000000000002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212</v>
      </c>
      <c r="AU744" s="250" t="s">
        <v>83</v>
      </c>
      <c r="AV744" s="14" t="s">
        <v>83</v>
      </c>
      <c r="AW744" s="14" t="s">
        <v>33</v>
      </c>
      <c r="AX744" s="14" t="s">
        <v>72</v>
      </c>
      <c r="AY744" s="250" t="s">
        <v>126</v>
      </c>
    </row>
    <row r="745" s="13" customFormat="1">
      <c r="A745" s="13"/>
      <c r="B745" s="230"/>
      <c r="C745" s="231"/>
      <c r="D745" s="210" t="s">
        <v>212</v>
      </c>
      <c r="E745" s="232" t="s">
        <v>19</v>
      </c>
      <c r="F745" s="233" t="s">
        <v>851</v>
      </c>
      <c r="G745" s="231"/>
      <c r="H745" s="232" t="s">
        <v>19</v>
      </c>
      <c r="I745" s="234"/>
      <c r="J745" s="231"/>
      <c r="K745" s="231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212</v>
      </c>
      <c r="AU745" s="239" t="s">
        <v>83</v>
      </c>
      <c r="AV745" s="13" t="s">
        <v>80</v>
      </c>
      <c r="AW745" s="13" t="s">
        <v>33</v>
      </c>
      <c r="AX745" s="13" t="s">
        <v>72</v>
      </c>
      <c r="AY745" s="239" t="s">
        <v>126</v>
      </c>
    </row>
    <row r="746" s="14" customFormat="1">
      <c r="A746" s="14"/>
      <c r="B746" s="240"/>
      <c r="C746" s="241"/>
      <c r="D746" s="210" t="s">
        <v>212</v>
      </c>
      <c r="E746" s="242" t="s">
        <v>19</v>
      </c>
      <c r="F746" s="243" t="s">
        <v>1102</v>
      </c>
      <c r="G746" s="241"/>
      <c r="H746" s="244">
        <v>1.8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212</v>
      </c>
      <c r="AU746" s="250" t="s">
        <v>83</v>
      </c>
      <c r="AV746" s="14" t="s">
        <v>83</v>
      </c>
      <c r="AW746" s="14" t="s">
        <v>33</v>
      </c>
      <c r="AX746" s="14" t="s">
        <v>72</v>
      </c>
      <c r="AY746" s="250" t="s">
        <v>126</v>
      </c>
    </row>
    <row r="747" s="13" customFormat="1">
      <c r="A747" s="13"/>
      <c r="B747" s="230"/>
      <c r="C747" s="231"/>
      <c r="D747" s="210" t="s">
        <v>212</v>
      </c>
      <c r="E747" s="232" t="s">
        <v>19</v>
      </c>
      <c r="F747" s="233" t="s">
        <v>855</v>
      </c>
      <c r="G747" s="231"/>
      <c r="H747" s="232" t="s">
        <v>19</v>
      </c>
      <c r="I747" s="234"/>
      <c r="J747" s="231"/>
      <c r="K747" s="231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212</v>
      </c>
      <c r="AU747" s="239" t="s">
        <v>83</v>
      </c>
      <c r="AV747" s="13" t="s">
        <v>80</v>
      </c>
      <c r="AW747" s="13" t="s">
        <v>33</v>
      </c>
      <c r="AX747" s="13" t="s">
        <v>72</v>
      </c>
      <c r="AY747" s="239" t="s">
        <v>126</v>
      </c>
    </row>
    <row r="748" s="14" customFormat="1">
      <c r="A748" s="14"/>
      <c r="B748" s="240"/>
      <c r="C748" s="241"/>
      <c r="D748" s="210" t="s">
        <v>212</v>
      </c>
      <c r="E748" s="242" t="s">
        <v>19</v>
      </c>
      <c r="F748" s="243" t="s">
        <v>1103</v>
      </c>
      <c r="G748" s="241"/>
      <c r="H748" s="244">
        <v>4.2999999999999998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212</v>
      </c>
      <c r="AU748" s="250" t="s">
        <v>83</v>
      </c>
      <c r="AV748" s="14" t="s">
        <v>83</v>
      </c>
      <c r="AW748" s="14" t="s">
        <v>33</v>
      </c>
      <c r="AX748" s="14" t="s">
        <v>72</v>
      </c>
      <c r="AY748" s="250" t="s">
        <v>126</v>
      </c>
    </row>
    <row r="749" s="15" customFormat="1">
      <c r="A749" s="15"/>
      <c r="B749" s="261"/>
      <c r="C749" s="262"/>
      <c r="D749" s="210" t="s">
        <v>212</v>
      </c>
      <c r="E749" s="263" t="s">
        <v>19</v>
      </c>
      <c r="F749" s="264" t="s">
        <v>248</v>
      </c>
      <c r="G749" s="262"/>
      <c r="H749" s="265">
        <v>31.100000000000001</v>
      </c>
      <c r="I749" s="266"/>
      <c r="J749" s="262"/>
      <c r="K749" s="262"/>
      <c r="L749" s="267"/>
      <c r="M749" s="268"/>
      <c r="N749" s="269"/>
      <c r="O749" s="269"/>
      <c r="P749" s="269"/>
      <c r="Q749" s="269"/>
      <c r="R749" s="269"/>
      <c r="S749" s="269"/>
      <c r="T749" s="270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1" t="s">
        <v>212</v>
      </c>
      <c r="AU749" s="271" t="s">
        <v>83</v>
      </c>
      <c r="AV749" s="15" t="s">
        <v>125</v>
      </c>
      <c r="AW749" s="15" t="s">
        <v>33</v>
      </c>
      <c r="AX749" s="15" t="s">
        <v>80</v>
      </c>
      <c r="AY749" s="271" t="s">
        <v>126</v>
      </c>
    </row>
    <row r="750" s="2" customFormat="1" ht="16.5" customHeight="1">
      <c r="A750" s="39"/>
      <c r="B750" s="40"/>
      <c r="C750" s="251" t="s">
        <v>1104</v>
      </c>
      <c r="D750" s="251" t="s">
        <v>222</v>
      </c>
      <c r="E750" s="252" t="s">
        <v>580</v>
      </c>
      <c r="F750" s="253" t="s">
        <v>581</v>
      </c>
      <c r="G750" s="254" t="s">
        <v>391</v>
      </c>
      <c r="H750" s="255">
        <v>32.655000000000001</v>
      </c>
      <c r="I750" s="256"/>
      <c r="J750" s="257">
        <f>ROUND(I750*H750,2)</f>
        <v>0</v>
      </c>
      <c r="K750" s="253" t="s">
        <v>172</v>
      </c>
      <c r="L750" s="258"/>
      <c r="M750" s="259" t="s">
        <v>19</v>
      </c>
      <c r="N750" s="260" t="s">
        <v>43</v>
      </c>
      <c r="O750" s="85"/>
      <c r="P750" s="206">
        <f>O750*H750</f>
        <v>0</v>
      </c>
      <c r="Q750" s="206">
        <v>0.00029999999999999997</v>
      </c>
      <c r="R750" s="206">
        <f>Q750*H750</f>
        <v>0.0097964999999999997</v>
      </c>
      <c r="S750" s="206">
        <v>0</v>
      </c>
      <c r="T750" s="207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08" t="s">
        <v>462</v>
      </c>
      <c r="AT750" s="208" t="s">
        <v>222</v>
      </c>
      <c r="AU750" s="208" t="s">
        <v>83</v>
      </c>
      <c r="AY750" s="18" t="s">
        <v>126</v>
      </c>
      <c r="BE750" s="209">
        <f>IF(N750="základní",J750,0)</f>
        <v>0</v>
      </c>
      <c r="BF750" s="209">
        <f>IF(N750="snížená",J750,0)</f>
        <v>0</v>
      </c>
      <c r="BG750" s="209">
        <f>IF(N750="zákl. přenesená",J750,0)</f>
        <v>0</v>
      </c>
      <c r="BH750" s="209">
        <f>IF(N750="sníž. přenesená",J750,0)</f>
        <v>0</v>
      </c>
      <c r="BI750" s="209">
        <f>IF(N750="nulová",J750,0)</f>
        <v>0</v>
      </c>
      <c r="BJ750" s="18" t="s">
        <v>80</v>
      </c>
      <c r="BK750" s="209">
        <f>ROUND(I750*H750,2)</f>
        <v>0</v>
      </c>
      <c r="BL750" s="18" t="s">
        <v>372</v>
      </c>
      <c r="BM750" s="208" t="s">
        <v>1105</v>
      </c>
    </row>
    <row r="751" s="2" customFormat="1">
      <c r="A751" s="39"/>
      <c r="B751" s="40"/>
      <c r="C751" s="41"/>
      <c r="D751" s="210" t="s">
        <v>132</v>
      </c>
      <c r="E751" s="41"/>
      <c r="F751" s="211" t="s">
        <v>581</v>
      </c>
      <c r="G751" s="41"/>
      <c r="H751" s="41"/>
      <c r="I751" s="212"/>
      <c r="J751" s="41"/>
      <c r="K751" s="41"/>
      <c r="L751" s="45"/>
      <c r="M751" s="213"/>
      <c r="N751" s="214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132</v>
      </c>
      <c r="AU751" s="18" t="s">
        <v>83</v>
      </c>
    </row>
    <row r="752" s="14" customFormat="1">
      <c r="A752" s="14"/>
      <c r="B752" s="240"/>
      <c r="C752" s="241"/>
      <c r="D752" s="210" t="s">
        <v>212</v>
      </c>
      <c r="E752" s="241"/>
      <c r="F752" s="243" t="s">
        <v>1106</v>
      </c>
      <c r="G752" s="241"/>
      <c r="H752" s="244">
        <v>32.655000000000001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212</v>
      </c>
      <c r="AU752" s="250" t="s">
        <v>83</v>
      </c>
      <c r="AV752" s="14" t="s">
        <v>83</v>
      </c>
      <c r="AW752" s="14" t="s">
        <v>4</v>
      </c>
      <c r="AX752" s="14" t="s">
        <v>80</v>
      </c>
      <c r="AY752" s="250" t="s">
        <v>126</v>
      </c>
    </row>
    <row r="753" s="2" customFormat="1" ht="24.15" customHeight="1">
      <c r="A753" s="39"/>
      <c r="B753" s="40"/>
      <c r="C753" s="197" t="s">
        <v>1107</v>
      </c>
      <c r="D753" s="197" t="s">
        <v>127</v>
      </c>
      <c r="E753" s="198" t="s">
        <v>585</v>
      </c>
      <c r="F753" s="199" t="s">
        <v>586</v>
      </c>
      <c r="G753" s="200" t="s">
        <v>216</v>
      </c>
      <c r="H753" s="201">
        <v>1.8160000000000001</v>
      </c>
      <c r="I753" s="202"/>
      <c r="J753" s="203">
        <f>ROUND(I753*H753,2)</f>
        <v>0</v>
      </c>
      <c r="K753" s="199" t="s">
        <v>172</v>
      </c>
      <c r="L753" s="45"/>
      <c r="M753" s="204" t="s">
        <v>19</v>
      </c>
      <c r="N753" s="205" t="s">
        <v>43</v>
      </c>
      <c r="O753" s="85"/>
      <c r="P753" s="206">
        <f>O753*H753</f>
        <v>0</v>
      </c>
      <c r="Q753" s="206">
        <v>0</v>
      </c>
      <c r="R753" s="206">
        <f>Q753*H753</f>
        <v>0</v>
      </c>
      <c r="S753" s="206">
        <v>0</v>
      </c>
      <c r="T753" s="207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08" t="s">
        <v>372</v>
      </c>
      <c r="AT753" s="208" t="s">
        <v>127</v>
      </c>
      <c r="AU753" s="208" t="s">
        <v>83</v>
      </c>
      <c r="AY753" s="18" t="s">
        <v>126</v>
      </c>
      <c r="BE753" s="209">
        <f>IF(N753="základní",J753,0)</f>
        <v>0</v>
      </c>
      <c r="BF753" s="209">
        <f>IF(N753="snížená",J753,0)</f>
        <v>0</v>
      </c>
      <c r="BG753" s="209">
        <f>IF(N753="zákl. přenesená",J753,0)</f>
        <v>0</v>
      </c>
      <c r="BH753" s="209">
        <f>IF(N753="sníž. přenesená",J753,0)</f>
        <v>0</v>
      </c>
      <c r="BI753" s="209">
        <f>IF(N753="nulová",J753,0)</f>
        <v>0</v>
      </c>
      <c r="BJ753" s="18" t="s">
        <v>80</v>
      </c>
      <c r="BK753" s="209">
        <f>ROUND(I753*H753,2)</f>
        <v>0</v>
      </c>
      <c r="BL753" s="18" t="s">
        <v>372</v>
      </c>
      <c r="BM753" s="208" t="s">
        <v>1108</v>
      </c>
    </row>
    <row r="754" s="2" customFormat="1">
      <c r="A754" s="39"/>
      <c r="B754" s="40"/>
      <c r="C754" s="41"/>
      <c r="D754" s="210" t="s">
        <v>132</v>
      </c>
      <c r="E754" s="41"/>
      <c r="F754" s="211" t="s">
        <v>588</v>
      </c>
      <c r="G754" s="41"/>
      <c r="H754" s="41"/>
      <c r="I754" s="212"/>
      <c r="J754" s="41"/>
      <c r="K754" s="41"/>
      <c r="L754" s="45"/>
      <c r="M754" s="213"/>
      <c r="N754" s="214"/>
      <c r="O754" s="85"/>
      <c r="P754" s="85"/>
      <c r="Q754" s="85"/>
      <c r="R754" s="85"/>
      <c r="S754" s="85"/>
      <c r="T754" s="86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132</v>
      </c>
      <c r="AU754" s="18" t="s">
        <v>83</v>
      </c>
    </row>
    <row r="755" s="2" customFormat="1">
      <c r="A755" s="39"/>
      <c r="B755" s="40"/>
      <c r="C755" s="41"/>
      <c r="D755" s="228" t="s">
        <v>175</v>
      </c>
      <c r="E755" s="41"/>
      <c r="F755" s="229" t="s">
        <v>589</v>
      </c>
      <c r="G755" s="41"/>
      <c r="H755" s="41"/>
      <c r="I755" s="212"/>
      <c r="J755" s="41"/>
      <c r="K755" s="41"/>
      <c r="L755" s="45"/>
      <c r="M755" s="213"/>
      <c r="N755" s="214"/>
      <c r="O755" s="85"/>
      <c r="P755" s="85"/>
      <c r="Q755" s="85"/>
      <c r="R755" s="85"/>
      <c r="S755" s="85"/>
      <c r="T755" s="86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175</v>
      </c>
      <c r="AU755" s="18" t="s">
        <v>83</v>
      </c>
    </row>
    <row r="756" s="11" customFormat="1" ht="22.8" customHeight="1">
      <c r="A756" s="11"/>
      <c r="B756" s="183"/>
      <c r="C756" s="184"/>
      <c r="D756" s="185" t="s">
        <v>71</v>
      </c>
      <c r="E756" s="226" t="s">
        <v>590</v>
      </c>
      <c r="F756" s="226" t="s">
        <v>591</v>
      </c>
      <c r="G756" s="184"/>
      <c r="H756" s="184"/>
      <c r="I756" s="187"/>
      <c r="J756" s="227">
        <f>BK756</f>
        <v>0</v>
      </c>
      <c r="K756" s="184"/>
      <c r="L756" s="189"/>
      <c r="M756" s="190"/>
      <c r="N756" s="191"/>
      <c r="O756" s="191"/>
      <c r="P756" s="192">
        <f>SUM(P757:P786)</f>
        <v>0</v>
      </c>
      <c r="Q756" s="191"/>
      <c r="R756" s="192">
        <f>SUM(R757:R786)</f>
        <v>0.028669859999999998</v>
      </c>
      <c r="S756" s="191"/>
      <c r="T756" s="193">
        <f>SUM(T757:T786)</f>
        <v>0</v>
      </c>
      <c r="U756" s="11"/>
      <c r="V756" s="11"/>
      <c r="W756" s="11"/>
      <c r="X756" s="11"/>
      <c r="Y756" s="11"/>
      <c r="Z756" s="11"/>
      <c r="AA756" s="11"/>
      <c r="AB756" s="11"/>
      <c r="AC756" s="11"/>
      <c r="AD756" s="11"/>
      <c r="AE756" s="11"/>
      <c r="AR756" s="194" t="s">
        <v>83</v>
      </c>
      <c r="AT756" s="195" t="s">
        <v>71</v>
      </c>
      <c r="AU756" s="195" t="s">
        <v>80</v>
      </c>
      <c r="AY756" s="194" t="s">
        <v>126</v>
      </c>
      <c r="BK756" s="196">
        <f>SUM(BK757:BK786)</f>
        <v>0</v>
      </c>
    </row>
    <row r="757" s="2" customFormat="1" ht="24.15" customHeight="1">
      <c r="A757" s="39"/>
      <c r="B757" s="40"/>
      <c r="C757" s="197" t="s">
        <v>1109</v>
      </c>
      <c r="D757" s="197" t="s">
        <v>127</v>
      </c>
      <c r="E757" s="198" t="s">
        <v>593</v>
      </c>
      <c r="F757" s="199" t="s">
        <v>594</v>
      </c>
      <c r="G757" s="200" t="s">
        <v>229</v>
      </c>
      <c r="H757" s="201">
        <v>75.447000000000003</v>
      </c>
      <c r="I757" s="202"/>
      <c r="J757" s="203">
        <f>ROUND(I757*H757,2)</f>
        <v>0</v>
      </c>
      <c r="K757" s="199" t="s">
        <v>172</v>
      </c>
      <c r="L757" s="45"/>
      <c r="M757" s="204" t="s">
        <v>19</v>
      </c>
      <c r="N757" s="205" t="s">
        <v>43</v>
      </c>
      <c r="O757" s="85"/>
      <c r="P757" s="206">
        <f>O757*H757</f>
        <v>0</v>
      </c>
      <c r="Q757" s="206">
        <v>0.00013999999999999999</v>
      </c>
      <c r="R757" s="206">
        <f>Q757*H757</f>
        <v>0.01056258</v>
      </c>
      <c r="S757" s="206">
        <v>0</v>
      </c>
      <c r="T757" s="207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08" t="s">
        <v>372</v>
      </c>
      <c r="AT757" s="208" t="s">
        <v>127</v>
      </c>
      <c r="AU757" s="208" t="s">
        <v>83</v>
      </c>
      <c r="AY757" s="18" t="s">
        <v>126</v>
      </c>
      <c r="BE757" s="209">
        <f>IF(N757="základní",J757,0)</f>
        <v>0</v>
      </c>
      <c r="BF757" s="209">
        <f>IF(N757="snížená",J757,0)</f>
        <v>0</v>
      </c>
      <c r="BG757" s="209">
        <f>IF(N757="zákl. přenesená",J757,0)</f>
        <v>0</v>
      </c>
      <c r="BH757" s="209">
        <f>IF(N757="sníž. přenesená",J757,0)</f>
        <v>0</v>
      </c>
      <c r="BI757" s="209">
        <f>IF(N757="nulová",J757,0)</f>
        <v>0</v>
      </c>
      <c r="BJ757" s="18" t="s">
        <v>80</v>
      </c>
      <c r="BK757" s="209">
        <f>ROUND(I757*H757,2)</f>
        <v>0</v>
      </c>
      <c r="BL757" s="18" t="s">
        <v>372</v>
      </c>
      <c r="BM757" s="208" t="s">
        <v>1110</v>
      </c>
    </row>
    <row r="758" s="2" customFormat="1">
      <c r="A758" s="39"/>
      <c r="B758" s="40"/>
      <c r="C758" s="41"/>
      <c r="D758" s="210" t="s">
        <v>132</v>
      </c>
      <c r="E758" s="41"/>
      <c r="F758" s="211" t="s">
        <v>596</v>
      </c>
      <c r="G758" s="41"/>
      <c r="H758" s="41"/>
      <c r="I758" s="212"/>
      <c r="J758" s="41"/>
      <c r="K758" s="41"/>
      <c r="L758" s="45"/>
      <c r="M758" s="213"/>
      <c r="N758" s="214"/>
      <c r="O758" s="85"/>
      <c r="P758" s="85"/>
      <c r="Q758" s="85"/>
      <c r="R758" s="85"/>
      <c r="S758" s="85"/>
      <c r="T758" s="86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132</v>
      </c>
      <c r="AU758" s="18" t="s">
        <v>83</v>
      </c>
    </row>
    <row r="759" s="2" customFormat="1">
      <c r="A759" s="39"/>
      <c r="B759" s="40"/>
      <c r="C759" s="41"/>
      <c r="D759" s="228" t="s">
        <v>175</v>
      </c>
      <c r="E759" s="41"/>
      <c r="F759" s="229" t="s">
        <v>597</v>
      </c>
      <c r="G759" s="41"/>
      <c r="H759" s="41"/>
      <c r="I759" s="212"/>
      <c r="J759" s="41"/>
      <c r="K759" s="41"/>
      <c r="L759" s="45"/>
      <c r="M759" s="213"/>
      <c r="N759" s="214"/>
      <c r="O759" s="85"/>
      <c r="P759" s="85"/>
      <c r="Q759" s="85"/>
      <c r="R759" s="85"/>
      <c r="S759" s="85"/>
      <c r="T759" s="86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175</v>
      </c>
      <c r="AU759" s="18" t="s">
        <v>83</v>
      </c>
    </row>
    <row r="760" s="13" customFormat="1">
      <c r="A760" s="13"/>
      <c r="B760" s="230"/>
      <c r="C760" s="231"/>
      <c r="D760" s="210" t="s">
        <v>212</v>
      </c>
      <c r="E760" s="232" t="s">
        <v>19</v>
      </c>
      <c r="F760" s="233" t="s">
        <v>760</v>
      </c>
      <c r="G760" s="231"/>
      <c r="H760" s="232" t="s">
        <v>19</v>
      </c>
      <c r="I760" s="234"/>
      <c r="J760" s="231"/>
      <c r="K760" s="231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212</v>
      </c>
      <c r="AU760" s="239" t="s">
        <v>83</v>
      </c>
      <c r="AV760" s="13" t="s">
        <v>80</v>
      </c>
      <c r="AW760" s="13" t="s">
        <v>33</v>
      </c>
      <c r="AX760" s="13" t="s">
        <v>72</v>
      </c>
      <c r="AY760" s="239" t="s">
        <v>126</v>
      </c>
    </row>
    <row r="761" s="14" customFormat="1">
      <c r="A761" s="14"/>
      <c r="B761" s="240"/>
      <c r="C761" s="241"/>
      <c r="D761" s="210" t="s">
        <v>212</v>
      </c>
      <c r="E761" s="242" t="s">
        <v>19</v>
      </c>
      <c r="F761" s="243" t="s">
        <v>1111</v>
      </c>
      <c r="G761" s="241"/>
      <c r="H761" s="244">
        <v>69.766000000000005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212</v>
      </c>
      <c r="AU761" s="250" t="s">
        <v>83</v>
      </c>
      <c r="AV761" s="14" t="s">
        <v>83</v>
      </c>
      <c r="AW761" s="14" t="s">
        <v>33</v>
      </c>
      <c r="AX761" s="14" t="s">
        <v>72</v>
      </c>
      <c r="AY761" s="250" t="s">
        <v>126</v>
      </c>
    </row>
    <row r="762" s="13" customFormat="1">
      <c r="A762" s="13"/>
      <c r="B762" s="230"/>
      <c r="C762" s="231"/>
      <c r="D762" s="210" t="s">
        <v>212</v>
      </c>
      <c r="E762" s="232" t="s">
        <v>19</v>
      </c>
      <c r="F762" s="233" t="s">
        <v>1112</v>
      </c>
      <c r="G762" s="231"/>
      <c r="H762" s="232" t="s">
        <v>19</v>
      </c>
      <c r="I762" s="234"/>
      <c r="J762" s="231"/>
      <c r="K762" s="231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212</v>
      </c>
      <c r="AU762" s="239" t="s">
        <v>83</v>
      </c>
      <c r="AV762" s="13" t="s">
        <v>80</v>
      </c>
      <c r="AW762" s="13" t="s">
        <v>33</v>
      </c>
      <c r="AX762" s="13" t="s">
        <v>72</v>
      </c>
      <c r="AY762" s="239" t="s">
        <v>126</v>
      </c>
    </row>
    <row r="763" s="14" customFormat="1">
      <c r="A763" s="14"/>
      <c r="B763" s="240"/>
      <c r="C763" s="241"/>
      <c r="D763" s="210" t="s">
        <v>212</v>
      </c>
      <c r="E763" s="242" t="s">
        <v>19</v>
      </c>
      <c r="F763" s="243" t="s">
        <v>1113</v>
      </c>
      <c r="G763" s="241"/>
      <c r="H763" s="244">
        <v>2.964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212</v>
      </c>
      <c r="AU763" s="250" t="s">
        <v>83</v>
      </c>
      <c r="AV763" s="14" t="s">
        <v>83</v>
      </c>
      <c r="AW763" s="14" t="s">
        <v>33</v>
      </c>
      <c r="AX763" s="14" t="s">
        <v>72</v>
      </c>
      <c r="AY763" s="250" t="s">
        <v>126</v>
      </c>
    </row>
    <row r="764" s="14" customFormat="1">
      <c r="A764" s="14"/>
      <c r="B764" s="240"/>
      <c r="C764" s="241"/>
      <c r="D764" s="210" t="s">
        <v>212</v>
      </c>
      <c r="E764" s="242" t="s">
        <v>19</v>
      </c>
      <c r="F764" s="243" t="s">
        <v>599</v>
      </c>
      <c r="G764" s="241"/>
      <c r="H764" s="244">
        <v>1.2350000000000001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212</v>
      </c>
      <c r="AU764" s="250" t="s">
        <v>83</v>
      </c>
      <c r="AV764" s="14" t="s">
        <v>83</v>
      </c>
      <c r="AW764" s="14" t="s">
        <v>33</v>
      </c>
      <c r="AX764" s="14" t="s">
        <v>72</v>
      </c>
      <c r="AY764" s="250" t="s">
        <v>126</v>
      </c>
    </row>
    <row r="765" s="14" customFormat="1">
      <c r="A765" s="14"/>
      <c r="B765" s="240"/>
      <c r="C765" s="241"/>
      <c r="D765" s="210" t="s">
        <v>212</v>
      </c>
      <c r="E765" s="242" t="s">
        <v>19</v>
      </c>
      <c r="F765" s="243" t="s">
        <v>1114</v>
      </c>
      <c r="G765" s="241"/>
      <c r="H765" s="244">
        <v>1.482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0" t="s">
        <v>212</v>
      </c>
      <c r="AU765" s="250" t="s">
        <v>83</v>
      </c>
      <c r="AV765" s="14" t="s">
        <v>83</v>
      </c>
      <c r="AW765" s="14" t="s">
        <v>33</v>
      </c>
      <c r="AX765" s="14" t="s">
        <v>72</v>
      </c>
      <c r="AY765" s="250" t="s">
        <v>126</v>
      </c>
    </row>
    <row r="766" s="15" customFormat="1">
      <c r="A766" s="15"/>
      <c r="B766" s="261"/>
      <c r="C766" s="262"/>
      <c r="D766" s="210" t="s">
        <v>212</v>
      </c>
      <c r="E766" s="263" t="s">
        <v>19</v>
      </c>
      <c r="F766" s="264" t="s">
        <v>248</v>
      </c>
      <c r="G766" s="262"/>
      <c r="H766" s="265">
        <v>75.447000000000003</v>
      </c>
      <c r="I766" s="266"/>
      <c r="J766" s="262"/>
      <c r="K766" s="262"/>
      <c r="L766" s="267"/>
      <c r="M766" s="268"/>
      <c r="N766" s="269"/>
      <c r="O766" s="269"/>
      <c r="P766" s="269"/>
      <c r="Q766" s="269"/>
      <c r="R766" s="269"/>
      <c r="S766" s="269"/>
      <c r="T766" s="270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71" t="s">
        <v>212</v>
      </c>
      <c r="AU766" s="271" t="s">
        <v>83</v>
      </c>
      <c r="AV766" s="15" t="s">
        <v>125</v>
      </c>
      <c r="AW766" s="15" t="s">
        <v>33</v>
      </c>
      <c r="AX766" s="15" t="s">
        <v>80</v>
      </c>
      <c r="AY766" s="271" t="s">
        <v>126</v>
      </c>
    </row>
    <row r="767" s="2" customFormat="1" ht="24.15" customHeight="1">
      <c r="A767" s="39"/>
      <c r="B767" s="40"/>
      <c r="C767" s="197" t="s">
        <v>1115</v>
      </c>
      <c r="D767" s="197" t="s">
        <v>127</v>
      </c>
      <c r="E767" s="198" t="s">
        <v>601</v>
      </c>
      <c r="F767" s="199" t="s">
        <v>602</v>
      </c>
      <c r="G767" s="200" t="s">
        <v>229</v>
      </c>
      <c r="H767" s="201">
        <v>75.447000000000003</v>
      </c>
      <c r="I767" s="202"/>
      <c r="J767" s="203">
        <f>ROUND(I767*H767,2)</f>
        <v>0</v>
      </c>
      <c r="K767" s="199" t="s">
        <v>172</v>
      </c>
      <c r="L767" s="45"/>
      <c r="M767" s="204" t="s">
        <v>19</v>
      </c>
      <c r="N767" s="205" t="s">
        <v>43</v>
      </c>
      <c r="O767" s="85"/>
      <c r="P767" s="206">
        <f>O767*H767</f>
        <v>0</v>
      </c>
      <c r="Q767" s="206">
        <v>0.00012</v>
      </c>
      <c r="R767" s="206">
        <f>Q767*H767</f>
        <v>0.00905364</v>
      </c>
      <c r="S767" s="206">
        <v>0</v>
      </c>
      <c r="T767" s="207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08" t="s">
        <v>372</v>
      </c>
      <c r="AT767" s="208" t="s">
        <v>127</v>
      </c>
      <c r="AU767" s="208" t="s">
        <v>83</v>
      </c>
      <c r="AY767" s="18" t="s">
        <v>126</v>
      </c>
      <c r="BE767" s="209">
        <f>IF(N767="základní",J767,0)</f>
        <v>0</v>
      </c>
      <c r="BF767" s="209">
        <f>IF(N767="snížená",J767,0)</f>
        <v>0</v>
      </c>
      <c r="BG767" s="209">
        <f>IF(N767="zákl. přenesená",J767,0)</f>
        <v>0</v>
      </c>
      <c r="BH767" s="209">
        <f>IF(N767="sníž. přenesená",J767,0)</f>
        <v>0</v>
      </c>
      <c r="BI767" s="209">
        <f>IF(N767="nulová",J767,0)</f>
        <v>0</v>
      </c>
      <c r="BJ767" s="18" t="s">
        <v>80</v>
      </c>
      <c r="BK767" s="209">
        <f>ROUND(I767*H767,2)</f>
        <v>0</v>
      </c>
      <c r="BL767" s="18" t="s">
        <v>372</v>
      </c>
      <c r="BM767" s="208" t="s">
        <v>1116</v>
      </c>
    </row>
    <row r="768" s="2" customFormat="1">
      <c r="A768" s="39"/>
      <c r="B768" s="40"/>
      <c r="C768" s="41"/>
      <c r="D768" s="210" t="s">
        <v>132</v>
      </c>
      <c r="E768" s="41"/>
      <c r="F768" s="211" t="s">
        <v>604</v>
      </c>
      <c r="G768" s="41"/>
      <c r="H768" s="41"/>
      <c r="I768" s="212"/>
      <c r="J768" s="41"/>
      <c r="K768" s="41"/>
      <c r="L768" s="45"/>
      <c r="M768" s="213"/>
      <c r="N768" s="214"/>
      <c r="O768" s="85"/>
      <c r="P768" s="85"/>
      <c r="Q768" s="85"/>
      <c r="R768" s="85"/>
      <c r="S768" s="85"/>
      <c r="T768" s="86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132</v>
      </c>
      <c r="AU768" s="18" t="s">
        <v>83</v>
      </c>
    </row>
    <row r="769" s="2" customFormat="1">
      <c r="A769" s="39"/>
      <c r="B769" s="40"/>
      <c r="C769" s="41"/>
      <c r="D769" s="228" t="s">
        <v>175</v>
      </c>
      <c r="E769" s="41"/>
      <c r="F769" s="229" t="s">
        <v>605</v>
      </c>
      <c r="G769" s="41"/>
      <c r="H769" s="41"/>
      <c r="I769" s="212"/>
      <c r="J769" s="41"/>
      <c r="K769" s="41"/>
      <c r="L769" s="45"/>
      <c r="M769" s="213"/>
      <c r="N769" s="214"/>
      <c r="O769" s="85"/>
      <c r="P769" s="85"/>
      <c r="Q769" s="85"/>
      <c r="R769" s="85"/>
      <c r="S769" s="85"/>
      <c r="T769" s="86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175</v>
      </c>
      <c r="AU769" s="18" t="s">
        <v>83</v>
      </c>
    </row>
    <row r="770" s="13" customFormat="1">
      <c r="A770" s="13"/>
      <c r="B770" s="230"/>
      <c r="C770" s="231"/>
      <c r="D770" s="210" t="s">
        <v>212</v>
      </c>
      <c r="E770" s="232" t="s">
        <v>19</v>
      </c>
      <c r="F770" s="233" t="s">
        <v>760</v>
      </c>
      <c r="G770" s="231"/>
      <c r="H770" s="232" t="s">
        <v>19</v>
      </c>
      <c r="I770" s="234"/>
      <c r="J770" s="231"/>
      <c r="K770" s="231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212</v>
      </c>
      <c r="AU770" s="239" t="s">
        <v>83</v>
      </c>
      <c r="AV770" s="13" t="s">
        <v>80</v>
      </c>
      <c r="AW770" s="13" t="s">
        <v>33</v>
      </c>
      <c r="AX770" s="13" t="s">
        <v>72</v>
      </c>
      <c r="AY770" s="239" t="s">
        <v>126</v>
      </c>
    </row>
    <row r="771" s="14" customFormat="1">
      <c r="A771" s="14"/>
      <c r="B771" s="240"/>
      <c r="C771" s="241"/>
      <c r="D771" s="210" t="s">
        <v>212</v>
      </c>
      <c r="E771" s="242" t="s">
        <v>19</v>
      </c>
      <c r="F771" s="243" t="s">
        <v>1111</v>
      </c>
      <c r="G771" s="241"/>
      <c r="H771" s="244">
        <v>69.766000000000005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212</v>
      </c>
      <c r="AU771" s="250" t="s">
        <v>83</v>
      </c>
      <c r="AV771" s="14" t="s">
        <v>83</v>
      </c>
      <c r="AW771" s="14" t="s">
        <v>33</v>
      </c>
      <c r="AX771" s="14" t="s">
        <v>72</v>
      </c>
      <c r="AY771" s="250" t="s">
        <v>126</v>
      </c>
    </row>
    <row r="772" s="13" customFormat="1">
      <c r="A772" s="13"/>
      <c r="B772" s="230"/>
      <c r="C772" s="231"/>
      <c r="D772" s="210" t="s">
        <v>212</v>
      </c>
      <c r="E772" s="232" t="s">
        <v>19</v>
      </c>
      <c r="F772" s="233" t="s">
        <v>1112</v>
      </c>
      <c r="G772" s="231"/>
      <c r="H772" s="232" t="s">
        <v>19</v>
      </c>
      <c r="I772" s="234"/>
      <c r="J772" s="231"/>
      <c r="K772" s="231"/>
      <c r="L772" s="235"/>
      <c r="M772" s="236"/>
      <c r="N772" s="237"/>
      <c r="O772" s="237"/>
      <c r="P772" s="237"/>
      <c r="Q772" s="237"/>
      <c r="R772" s="237"/>
      <c r="S772" s="237"/>
      <c r="T772" s="238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9" t="s">
        <v>212</v>
      </c>
      <c r="AU772" s="239" t="s">
        <v>83</v>
      </c>
      <c r="AV772" s="13" t="s">
        <v>80</v>
      </c>
      <c r="AW772" s="13" t="s">
        <v>33</v>
      </c>
      <c r="AX772" s="13" t="s">
        <v>72</v>
      </c>
      <c r="AY772" s="239" t="s">
        <v>126</v>
      </c>
    </row>
    <row r="773" s="14" customFormat="1">
      <c r="A773" s="14"/>
      <c r="B773" s="240"/>
      <c r="C773" s="241"/>
      <c r="D773" s="210" t="s">
        <v>212</v>
      </c>
      <c r="E773" s="242" t="s">
        <v>19</v>
      </c>
      <c r="F773" s="243" t="s">
        <v>1113</v>
      </c>
      <c r="G773" s="241"/>
      <c r="H773" s="244">
        <v>2.964</v>
      </c>
      <c r="I773" s="245"/>
      <c r="J773" s="241"/>
      <c r="K773" s="241"/>
      <c r="L773" s="246"/>
      <c r="M773" s="247"/>
      <c r="N773" s="248"/>
      <c r="O773" s="248"/>
      <c r="P773" s="248"/>
      <c r="Q773" s="248"/>
      <c r="R773" s="248"/>
      <c r="S773" s="248"/>
      <c r="T773" s="249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0" t="s">
        <v>212</v>
      </c>
      <c r="AU773" s="250" t="s">
        <v>83</v>
      </c>
      <c r="AV773" s="14" t="s">
        <v>83</v>
      </c>
      <c r="AW773" s="14" t="s">
        <v>33</v>
      </c>
      <c r="AX773" s="14" t="s">
        <v>72</v>
      </c>
      <c r="AY773" s="250" t="s">
        <v>126</v>
      </c>
    </row>
    <row r="774" s="14" customFormat="1">
      <c r="A774" s="14"/>
      <c r="B774" s="240"/>
      <c r="C774" s="241"/>
      <c r="D774" s="210" t="s">
        <v>212</v>
      </c>
      <c r="E774" s="242" t="s">
        <v>19</v>
      </c>
      <c r="F774" s="243" t="s">
        <v>599</v>
      </c>
      <c r="G774" s="241"/>
      <c r="H774" s="244">
        <v>1.2350000000000001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212</v>
      </c>
      <c r="AU774" s="250" t="s">
        <v>83</v>
      </c>
      <c r="AV774" s="14" t="s">
        <v>83</v>
      </c>
      <c r="AW774" s="14" t="s">
        <v>33</v>
      </c>
      <c r="AX774" s="14" t="s">
        <v>72</v>
      </c>
      <c r="AY774" s="250" t="s">
        <v>126</v>
      </c>
    </row>
    <row r="775" s="14" customFormat="1">
      <c r="A775" s="14"/>
      <c r="B775" s="240"/>
      <c r="C775" s="241"/>
      <c r="D775" s="210" t="s">
        <v>212</v>
      </c>
      <c r="E775" s="242" t="s">
        <v>19</v>
      </c>
      <c r="F775" s="243" t="s">
        <v>1114</v>
      </c>
      <c r="G775" s="241"/>
      <c r="H775" s="244">
        <v>1.482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212</v>
      </c>
      <c r="AU775" s="250" t="s">
        <v>83</v>
      </c>
      <c r="AV775" s="14" t="s">
        <v>83</v>
      </c>
      <c r="AW775" s="14" t="s">
        <v>33</v>
      </c>
      <c r="AX775" s="14" t="s">
        <v>72</v>
      </c>
      <c r="AY775" s="250" t="s">
        <v>126</v>
      </c>
    </row>
    <row r="776" s="15" customFormat="1">
      <c r="A776" s="15"/>
      <c r="B776" s="261"/>
      <c r="C776" s="262"/>
      <c r="D776" s="210" t="s">
        <v>212</v>
      </c>
      <c r="E776" s="263" t="s">
        <v>19</v>
      </c>
      <c r="F776" s="264" t="s">
        <v>248</v>
      </c>
      <c r="G776" s="262"/>
      <c r="H776" s="265">
        <v>75.447000000000003</v>
      </c>
      <c r="I776" s="266"/>
      <c r="J776" s="262"/>
      <c r="K776" s="262"/>
      <c r="L776" s="267"/>
      <c r="M776" s="268"/>
      <c r="N776" s="269"/>
      <c r="O776" s="269"/>
      <c r="P776" s="269"/>
      <c r="Q776" s="269"/>
      <c r="R776" s="269"/>
      <c r="S776" s="269"/>
      <c r="T776" s="270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1" t="s">
        <v>212</v>
      </c>
      <c r="AU776" s="271" t="s">
        <v>83</v>
      </c>
      <c r="AV776" s="15" t="s">
        <v>125</v>
      </c>
      <c r="AW776" s="15" t="s">
        <v>33</v>
      </c>
      <c r="AX776" s="15" t="s">
        <v>80</v>
      </c>
      <c r="AY776" s="271" t="s">
        <v>126</v>
      </c>
    </row>
    <row r="777" s="2" customFormat="1" ht="24.15" customHeight="1">
      <c r="A777" s="39"/>
      <c r="B777" s="40"/>
      <c r="C777" s="197" t="s">
        <v>1117</v>
      </c>
      <c r="D777" s="197" t="s">
        <v>127</v>
      </c>
      <c r="E777" s="198" t="s">
        <v>607</v>
      </c>
      <c r="F777" s="199" t="s">
        <v>608</v>
      </c>
      <c r="G777" s="200" t="s">
        <v>229</v>
      </c>
      <c r="H777" s="201">
        <v>75.447000000000003</v>
      </c>
      <c r="I777" s="202"/>
      <c r="J777" s="203">
        <f>ROUND(I777*H777,2)</f>
        <v>0</v>
      </c>
      <c r="K777" s="199" t="s">
        <v>172</v>
      </c>
      <c r="L777" s="45"/>
      <c r="M777" s="204" t="s">
        <v>19</v>
      </c>
      <c r="N777" s="205" t="s">
        <v>43</v>
      </c>
      <c r="O777" s="85"/>
      <c r="P777" s="206">
        <f>O777*H777</f>
        <v>0</v>
      </c>
      <c r="Q777" s="206">
        <v>0.00012</v>
      </c>
      <c r="R777" s="206">
        <f>Q777*H777</f>
        <v>0.00905364</v>
      </c>
      <c r="S777" s="206">
        <v>0</v>
      </c>
      <c r="T777" s="207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08" t="s">
        <v>372</v>
      </c>
      <c r="AT777" s="208" t="s">
        <v>127</v>
      </c>
      <c r="AU777" s="208" t="s">
        <v>83</v>
      </c>
      <c r="AY777" s="18" t="s">
        <v>126</v>
      </c>
      <c r="BE777" s="209">
        <f>IF(N777="základní",J777,0)</f>
        <v>0</v>
      </c>
      <c r="BF777" s="209">
        <f>IF(N777="snížená",J777,0)</f>
        <v>0</v>
      </c>
      <c r="BG777" s="209">
        <f>IF(N777="zákl. přenesená",J777,0)</f>
        <v>0</v>
      </c>
      <c r="BH777" s="209">
        <f>IF(N777="sníž. přenesená",J777,0)</f>
        <v>0</v>
      </c>
      <c r="BI777" s="209">
        <f>IF(N777="nulová",J777,0)</f>
        <v>0</v>
      </c>
      <c r="BJ777" s="18" t="s">
        <v>80</v>
      </c>
      <c r="BK777" s="209">
        <f>ROUND(I777*H777,2)</f>
        <v>0</v>
      </c>
      <c r="BL777" s="18" t="s">
        <v>372</v>
      </c>
      <c r="BM777" s="208" t="s">
        <v>1118</v>
      </c>
    </row>
    <row r="778" s="2" customFormat="1">
      <c r="A778" s="39"/>
      <c r="B778" s="40"/>
      <c r="C778" s="41"/>
      <c r="D778" s="210" t="s">
        <v>132</v>
      </c>
      <c r="E778" s="41"/>
      <c r="F778" s="211" t="s">
        <v>610</v>
      </c>
      <c r="G778" s="41"/>
      <c r="H778" s="41"/>
      <c r="I778" s="212"/>
      <c r="J778" s="41"/>
      <c r="K778" s="41"/>
      <c r="L778" s="45"/>
      <c r="M778" s="213"/>
      <c r="N778" s="214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132</v>
      </c>
      <c r="AU778" s="18" t="s">
        <v>83</v>
      </c>
    </row>
    <row r="779" s="2" customFormat="1">
      <c r="A779" s="39"/>
      <c r="B779" s="40"/>
      <c r="C779" s="41"/>
      <c r="D779" s="228" t="s">
        <v>175</v>
      </c>
      <c r="E779" s="41"/>
      <c r="F779" s="229" t="s">
        <v>611</v>
      </c>
      <c r="G779" s="41"/>
      <c r="H779" s="41"/>
      <c r="I779" s="212"/>
      <c r="J779" s="41"/>
      <c r="K779" s="41"/>
      <c r="L779" s="45"/>
      <c r="M779" s="213"/>
      <c r="N779" s="214"/>
      <c r="O779" s="85"/>
      <c r="P779" s="85"/>
      <c r="Q779" s="85"/>
      <c r="R779" s="85"/>
      <c r="S779" s="85"/>
      <c r="T779" s="86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175</v>
      </c>
      <c r="AU779" s="18" t="s">
        <v>83</v>
      </c>
    </row>
    <row r="780" s="13" customFormat="1">
      <c r="A780" s="13"/>
      <c r="B780" s="230"/>
      <c r="C780" s="231"/>
      <c r="D780" s="210" t="s">
        <v>212</v>
      </c>
      <c r="E780" s="232" t="s">
        <v>19</v>
      </c>
      <c r="F780" s="233" t="s">
        <v>760</v>
      </c>
      <c r="G780" s="231"/>
      <c r="H780" s="232" t="s">
        <v>19</v>
      </c>
      <c r="I780" s="234"/>
      <c r="J780" s="231"/>
      <c r="K780" s="231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212</v>
      </c>
      <c r="AU780" s="239" t="s">
        <v>83</v>
      </c>
      <c r="AV780" s="13" t="s">
        <v>80</v>
      </c>
      <c r="AW780" s="13" t="s">
        <v>33</v>
      </c>
      <c r="AX780" s="13" t="s">
        <v>72</v>
      </c>
      <c r="AY780" s="239" t="s">
        <v>126</v>
      </c>
    </row>
    <row r="781" s="14" customFormat="1">
      <c r="A781" s="14"/>
      <c r="B781" s="240"/>
      <c r="C781" s="241"/>
      <c r="D781" s="210" t="s">
        <v>212</v>
      </c>
      <c r="E781" s="242" t="s">
        <v>19</v>
      </c>
      <c r="F781" s="243" t="s">
        <v>1111</v>
      </c>
      <c r="G781" s="241"/>
      <c r="H781" s="244">
        <v>69.766000000000005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212</v>
      </c>
      <c r="AU781" s="250" t="s">
        <v>83</v>
      </c>
      <c r="AV781" s="14" t="s">
        <v>83</v>
      </c>
      <c r="AW781" s="14" t="s">
        <v>33</v>
      </c>
      <c r="AX781" s="14" t="s">
        <v>72</v>
      </c>
      <c r="AY781" s="250" t="s">
        <v>126</v>
      </c>
    </row>
    <row r="782" s="13" customFormat="1">
      <c r="A782" s="13"/>
      <c r="B782" s="230"/>
      <c r="C782" s="231"/>
      <c r="D782" s="210" t="s">
        <v>212</v>
      </c>
      <c r="E782" s="232" t="s">
        <v>19</v>
      </c>
      <c r="F782" s="233" t="s">
        <v>1112</v>
      </c>
      <c r="G782" s="231"/>
      <c r="H782" s="232" t="s">
        <v>19</v>
      </c>
      <c r="I782" s="234"/>
      <c r="J782" s="231"/>
      <c r="K782" s="231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212</v>
      </c>
      <c r="AU782" s="239" t="s">
        <v>83</v>
      </c>
      <c r="AV782" s="13" t="s">
        <v>80</v>
      </c>
      <c r="AW782" s="13" t="s">
        <v>33</v>
      </c>
      <c r="AX782" s="13" t="s">
        <v>72</v>
      </c>
      <c r="AY782" s="239" t="s">
        <v>126</v>
      </c>
    </row>
    <row r="783" s="14" customFormat="1">
      <c r="A783" s="14"/>
      <c r="B783" s="240"/>
      <c r="C783" s="241"/>
      <c r="D783" s="210" t="s">
        <v>212</v>
      </c>
      <c r="E783" s="242" t="s">
        <v>19</v>
      </c>
      <c r="F783" s="243" t="s">
        <v>1113</v>
      </c>
      <c r="G783" s="241"/>
      <c r="H783" s="244">
        <v>2.964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212</v>
      </c>
      <c r="AU783" s="250" t="s">
        <v>83</v>
      </c>
      <c r="AV783" s="14" t="s">
        <v>83</v>
      </c>
      <c r="AW783" s="14" t="s">
        <v>33</v>
      </c>
      <c r="AX783" s="14" t="s">
        <v>72</v>
      </c>
      <c r="AY783" s="250" t="s">
        <v>126</v>
      </c>
    </row>
    <row r="784" s="14" customFormat="1">
      <c r="A784" s="14"/>
      <c r="B784" s="240"/>
      <c r="C784" s="241"/>
      <c r="D784" s="210" t="s">
        <v>212</v>
      </c>
      <c r="E784" s="242" t="s">
        <v>19</v>
      </c>
      <c r="F784" s="243" t="s">
        <v>599</v>
      </c>
      <c r="G784" s="241"/>
      <c r="H784" s="244">
        <v>1.2350000000000001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212</v>
      </c>
      <c r="AU784" s="250" t="s">
        <v>83</v>
      </c>
      <c r="AV784" s="14" t="s">
        <v>83</v>
      </c>
      <c r="AW784" s="14" t="s">
        <v>33</v>
      </c>
      <c r="AX784" s="14" t="s">
        <v>72</v>
      </c>
      <c r="AY784" s="250" t="s">
        <v>126</v>
      </c>
    </row>
    <row r="785" s="14" customFormat="1">
      <c r="A785" s="14"/>
      <c r="B785" s="240"/>
      <c r="C785" s="241"/>
      <c r="D785" s="210" t="s">
        <v>212</v>
      </c>
      <c r="E785" s="242" t="s">
        <v>19</v>
      </c>
      <c r="F785" s="243" t="s">
        <v>1114</v>
      </c>
      <c r="G785" s="241"/>
      <c r="H785" s="244">
        <v>1.482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212</v>
      </c>
      <c r="AU785" s="250" t="s">
        <v>83</v>
      </c>
      <c r="AV785" s="14" t="s">
        <v>83</v>
      </c>
      <c r="AW785" s="14" t="s">
        <v>33</v>
      </c>
      <c r="AX785" s="14" t="s">
        <v>72</v>
      </c>
      <c r="AY785" s="250" t="s">
        <v>126</v>
      </c>
    </row>
    <row r="786" s="15" customFormat="1">
      <c r="A786" s="15"/>
      <c r="B786" s="261"/>
      <c r="C786" s="262"/>
      <c r="D786" s="210" t="s">
        <v>212</v>
      </c>
      <c r="E786" s="263" t="s">
        <v>19</v>
      </c>
      <c r="F786" s="264" t="s">
        <v>248</v>
      </c>
      <c r="G786" s="262"/>
      <c r="H786" s="265">
        <v>75.447000000000003</v>
      </c>
      <c r="I786" s="266"/>
      <c r="J786" s="262"/>
      <c r="K786" s="262"/>
      <c r="L786" s="267"/>
      <c r="M786" s="268"/>
      <c r="N786" s="269"/>
      <c r="O786" s="269"/>
      <c r="P786" s="269"/>
      <c r="Q786" s="269"/>
      <c r="R786" s="269"/>
      <c r="S786" s="269"/>
      <c r="T786" s="270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71" t="s">
        <v>212</v>
      </c>
      <c r="AU786" s="271" t="s">
        <v>83</v>
      </c>
      <c r="AV786" s="15" t="s">
        <v>125</v>
      </c>
      <c r="AW786" s="15" t="s">
        <v>33</v>
      </c>
      <c r="AX786" s="15" t="s">
        <v>80</v>
      </c>
      <c r="AY786" s="271" t="s">
        <v>126</v>
      </c>
    </row>
    <row r="787" s="11" customFormat="1" ht="22.8" customHeight="1">
      <c r="A787" s="11"/>
      <c r="B787" s="183"/>
      <c r="C787" s="184"/>
      <c r="D787" s="185" t="s">
        <v>71</v>
      </c>
      <c r="E787" s="226" t="s">
        <v>612</v>
      </c>
      <c r="F787" s="226" t="s">
        <v>613</v>
      </c>
      <c r="G787" s="184"/>
      <c r="H787" s="184"/>
      <c r="I787" s="187"/>
      <c r="J787" s="227">
        <f>BK787</f>
        <v>0</v>
      </c>
      <c r="K787" s="184"/>
      <c r="L787" s="189"/>
      <c r="M787" s="190"/>
      <c r="N787" s="191"/>
      <c r="O787" s="191"/>
      <c r="P787" s="192">
        <f>SUM(P788:P911)</f>
        <v>0</v>
      </c>
      <c r="Q787" s="191"/>
      <c r="R787" s="192">
        <f>SUM(R788:R911)</f>
        <v>1.27197794</v>
      </c>
      <c r="S787" s="191"/>
      <c r="T787" s="193">
        <f>SUM(T788:T911)</f>
        <v>0.24103399</v>
      </c>
      <c r="U787" s="11"/>
      <c r="V787" s="11"/>
      <c r="W787" s="11"/>
      <c r="X787" s="11"/>
      <c r="Y787" s="11"/>
      <c r="Z787" s="11"/>
      <c r="AA787" s="11"/>
      <c r="AB787" s="11"/>
      <c r="AC787" s="11"/>
      <c r="AD787" s="11"/>
      <c r="AE787" s="11"/>
      <c r="AR787" s="194" t="s">
        <v>83</v>
      </c>
      <c r="AT787" s="195" t="s">
        <v>71</v>
      </c>
      <c r="AU787" s="195" t="s">
        <v>80</v>
      </c>
      <c r="AY787" s="194" t="s">
        <v>126</v>
      </c>
      <c r="BK787" s="196">
        <f>SUM(BK788:BK911)</f>
        <v>0</v>
      </c>
    </row>
    <row r="788" s="2" customFormat="1" ht="16.5" customHeight="1">
      <c r="A788" s="39"/>
      <c r="B788" s="40"/>
      <c r="C788" s="197" t="s">
        <v>1119</v>
      </c>
      <c r="D788" s="197" t="s">
        <v>127</v>
      </c>
      <c r="E788" s="198" t="s">
        <v>615</v>
      </c>
      <c r="F788" s="199" t="s">
        <v>616</v>
      </c>
      <c r="G788" s="200" t="s">
        <v>229</v>
      </c>
      <c r="H788" s="201">
        <v>777.529</v>
      </c>
      <c r="I788" s="202"/>
      <c r="J788" s="203">
        <f>ROUND(I788*H788,2)</f>
        <v>0</v>
      </c>
      <c r="K788" s="199" t="s">
        <v>172</v>
      </c>
      <c r="L788" s="45"/>
      <c r="M788" s="204" t="s">
        <v>19</v>
      </c>
      <c r="N788" s="205" t="s">
        <v>43</v>
      </c>
      <c r="O788" s="85"/>
      <c r="P788" s="206">
        <f>O788*H788</f>
        <v>0</v>
      </c>
      <c r="Q788" s="206">
        <v>0.001</v>
      </c>
      <c r="R788" s="206">
        <f>Q788*H788</f>
        <v>0.77752900000000003</v>
      </c>
      <c r="S788" s="206">
        <v>0.00031</v>
      </c>
      <c r="T788" s="207">
        <f>S788*H788</f>
        <v>0.24103399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08" t="s">
        <v>372</v>
      </c>
      <c r="AT788" s="208" t="s">
        <v>127</v>
      </c>
      <c r="AU788" s="208" t="s">
        <v>83</v>
      </c>
      <c r="AY788" s="18" t="s">
        <v>126</v>
      </c>
      <c r="BE788" s="209">
        <f>IF(N788="základní",J788,0)</f>
        <v>0</v>
      </c>
      <c r="BF788" s="209">
        <f>IF(N788="snížená",J788,0)</f>
        <v>0</v>
      </c>
      <c r="BG788" s="209">
        <f>IF(N788="zákl. přenesená",J788,0)</f>
        <v>0</v>
      </c>
      <c r="BH788" s="209">
        <f>IF(N788="sníž. přenesená",J788,0)</f>
        <v>0</v>
      </c>
      <c r="BI788" s="209">
        <f>IF(N788="nulová",J788,0)</f>
        <v>0</v>
      </c>
      <c r="BJ788" s="18" t="s">
        <v>80</v>
      </c>
      <c r="BK788" s="209">
        <f>ROUND(I788*H788,2)</f>
        <v>0</v>
      </c>
      <c r="BL788" s="18" t="s">
        <v>372</v>
      </c>
      <c r="BM788" s="208" t="s">
        <v>1120</v>
      </c>
    </row>
    <row r="789" s="2" customFormat="1">
      <c r="A789" s="39"/>
      <c r="B789" s="40"/>
      <c r="C789" s="41"/>
      <c r="D789" s="210" t="s">
        <v>132</v>
      </c>
      <c r="E789" s="41"/>
      <c r="F789" s="211" t="s">
        <v>618</v>
      </c>
      <c r="G789" s="41"/>
      <c r="H789" s="41"/>
      <c r="I789" s="212"/>
      <c r="J789" s="41"/>
      <c r="K789" s="41"/>
      <c r="L789" s="45"/>
      <c r="M789" s="213"/>
      <c r="N789" s="214"/>
      <c r="O789" s="85"/>
      <c r="P789" s="85"/>
      <c r="Q789" s="85"/>
      <c r="R789" s="85"/>
      <c r="S789" s="85"/>
      <c r="T789" s="86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132</v>
      </c>
      <c r="AU789" s="18" t="s">
        <v>83</v>
      </c>
    </row>
    <row r="790" s="2" customFormat="1">
      <c r="A790" s="39"/>
      <c r="B790" s="40"/>
      <c r="C790" s="41"/>
      <c r="D790" s="228" t="s">
        <v>175</v>
      </c>
      <c r="E790" s="41"/>
      <c r="F790" s="229" t="s">
        <v>619</v>
      </c>
      <c r="G790" s="41"/>
      <c r="H790" s="41"/>
      <c r="I790" s="212"/>
      <c r="J790" s="41"/>
      <c r="K790" s="41"/>
      <c r="L790" s="45"/>
      <c r="M790" s="213"/>
      <c r="N790" s="214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175</v>
      </c>
      <c r="AU790" s="18" t="s">
        <v>83</v>
      </c>
    </row>
    <row r="791" s="13" customFormat="1">
      <c r="A791" s="13"/>
      <c r="B791" s="230"/>
      <c r="C791" s="231"/>
      <c r="D791" s="210" t="s">
        <v>212</v>
      </c>
      <c r="E791" s="232" t="s">
        <v>19</v>
      </c>
      <c r="F791" s="233" t="s">
        <v>800</v>
      </c>
      <c r="G791" s="231"/>
      <c r="H791" s="232" t="s">
        <v>19</v>
      </c>
      <c r="I791" s="234"/>
      <c r="J791" s="231"/>
      <c r="K791" s="231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212</v>
      </c>
      <c r="AU791" s="239" t="s">
        <v>83</v>
      </c>
      <c r="AV791" s="13" t="s">
        <v>80</v>
      </c>
      <c r="AW791" s="13" t="s">
        <v>33</v>
      </c>
      <c r="AX791" s="13" t="s">
        <v>72</v>
      </c>
      <c r="AY791" s="239" t="s">
        <v>126</v>
      </c>
    </row>
    <row r="792" s="14" customFormat="1">
      <c r="A792" s="14"/>
      <c r="B792" s="240"/>
      <c r="C792" s="241"/>
      <c r="D792" s="210" t="s">
        <v>212</v>
      </c>
      <c r="E792" s="242" t="s">
        <v>19</v>
      </c>
      <c r="F792" s="243" t="s">
        <v>801</v>
      </c>
      <c r="G792" s="241"/>
      <c r="H792" s="244">
        <v>78.049999999999997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212</v>
      </c>
      <c r="AU792" s="250" t="s">
        <v>83</v>
      </c>
      <c r="AV792" s="14" t="s">
        <v>83</v>
      </c>
      <c r="AW792" s="14" t="s">
        <v>33</v>
      </c>
      <c r="AX792" s="14" t="s">
        <v>72</v>
      </c>
      <c r="AY792" s="250" t="s">
        <v>126</v>
      </c>
    </row>
    <row r="793" s="14" customFormat="1">
      <c r="A793" s="14"/>
      <c r="B793" s="240"/>
      <c r="C793" s="241"/>
      <c r="D793" s="210" t="s">
        <v>212</v>
      </c>
      <c r="E793" s="242" t="s">
        <v>19</v>
      </c>
      <c r="F793" s="243" t="s">
        <v>802</v>
      </c>
      <c r="G793" s="241"/>
      <c r="H793" s="244">
        <v>-9.0749999999999993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212</v>
      </c>
      <c r="AU793" s="250" t="s">
        <v>83</v>
      </c>
      <c r="AV793" s="14" t="s">
        <v>83</v>
      </c>
      <c r="AW793" s="14" t="s">
        <v>33</v>
      </c>
      <c r="AX793" s="14" t="s">
        <v>72</v>
      </c>
      <c r="AY793" s="250" t="s">
        <v>126</v>
      </c>
    </row>
    <row r="794" s="14" customFormat="1">
      <c r="A794" s="14"/>
      <c r="B794" s="240"/>
      <c r="C794" s="241"/>
      <c r="D794" s="210" t="s">
        <v>212</v>
      </c>
      <c r="E794" s="242" t="s">
        <v>19</v>
      </c>
      <c r="F794" s="243" t="s">
        <v>803</v>
      </c>
      <c r="G794" s="241"/>
      <c r="H794" s="244">
        <v>6.431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212</v>
      </c>
      <c r="AU794" s="250" t="s">
        <v>83</v>
      </c>
      <c r="AV794" s="14" t="s">
        <v>83</v>
      </c>
      <c r="AW794" s="14" t="s">
        <v>33</v>
      </c>
      <c r="AX794" s="14" t="s">
        <v>72</v>
      </c>
      <c r="AY794" s="250" t="s">
        <v>126</v>
      </c>
    </row>
    <row r="795" s="14" customFormat="1">
      <c r="A795" s="14"/>
      <c r="B795" s="240"/>
      <c r="C795" s="241"/>
      <c r="D795" s="210" t="s">
        <v>212</v>
      </c>
      <c r="E795" s="242" t="s">
        <v>19</v>
      </c>
      <c r="F795" s="243" t="s">
        <v>804</v>
      </c>
      <c r="G795" s="241"/>
      <c r="H795" s="244">
        <v>-7.2720000000000002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212</v>
      </c>
      <c r="AU795" s="250" t="s">
        <v>83</v>
      </c>
      <c r="AV795" s="14" t="s">
        <v>83</v>
      </c>
      <c r="AW795" s="14" t="s">
        <v>33</v>
      </c>
      <c r="AX795" s="14" t="s">
        <v>72</v>
      </c>
      <c r="AY795" s="250" t="s">
        <v>126</v>
      </c>
    </row>
    <row r="796" s="14" customFormat="1">
      <c r="A796" s="14"/>
      <c r="B796" s="240"/>
      <c r="C796" s="241"/>
      <c r="D796" s="210" t="s">
        <v>212</v>
      </c>
      <c r="E796" s="242" t="s">
        <v>19</v>
      </c>
      <c r="F796" s="243" t="s">
        <v>805</v>
      </c>
      <c r="G796" s="241"/>
      <c r="H796" s="244">
        <v>1.8200000000000001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212</v>
      </c>
      <c r="AU796" s="250" t="s">
        <v>83</v>
      </c>
      <c r="AV796" s="14" t="s">
        <v>83</v>
      </c>
      <c r="AW796" s="14" t="s">
        <v>33</v>
      </c>
      <c r="AX796" s="14" t="s">
        <v>72</v>
      </c>
      <c r="AY796" s="250" t="s">
        <v>126</v>
      </c>
    </row>
    <row r="797" s="14" customFormat="1">
      <c r="A797" s="14"/>
      <c r="B797" s="240"/>
      <c r="C797" s="241"/>
      <c r="D797" s="210" t="s">
        <v>212</v>
      </c>
      <c r="E797" s="242" t="s">
        <v>19</v>
      </c>
      <c r="F797" s="243" t="s">
        <v>806</v>
      </c>
      <c r="G797" s="241"/>
      <c r="H797" s="244">
        <v>-1.9350000000000001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212</v>
      </c>
      <c r="AU797" s="250" t="s">
        <v>83</v>
      </c>
      <c r="AV797" s="14" t="s">
        <v>83</v>
      </c>
      <c r="AW797" s="14" t="s">
        <v>33</v>
      </c>
      <c r="AX797" s="14" t="s">
        <v>72</v>
      </c>
      <c r="AY797" s="250" t="s">
        <v>126</v>
      </c>
    </row>
    <row r="798" s="14" customFormat="1">
      <c r="A798" s="14"/>
      <c r="B798" s="240"/>
      <c r="C798" s="241"/>
      <c r="D798" s="210" t="s">
        <v>212</v>
      </c>
      <c r="E798" s="242" t="s">
        <v>19</v>
      </c>
      <c r="F798" s="243" t="s">
        <v>807</v>
      </c>
      <c r="G798" s="241"/>
      <c r="H798" s="244">
        <v>2.3399999999999999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212</v>
      </c>
      <c r="AU798" s="250" t="s">
        <v>83</v>
      </c>
      <c r="AV798" s="14" t="s">
        <v>83</v>
      </c>
      <c r="AW798" s="14" t="s">
        <v>33</v>
      </c>
      <c r="AX798" s="14" t="s">
        <v>72</v>
      </c>
      <c r="AY798" s="250" t="s">
        <v>126</v>
      </c>
    </row>
    <row r="799" s="14" customFormat="1">
      <c r="A799" s="14"/>
      <c r="B799" s="240"/>
      <c r="C799" s="241"/>
      <c r="D799" s="210" t="s">
        <v>212</v>
      </c>
      <c r="E799" s="242" t="s">
        <v>19</v>
      </c>
      <c r="F799" s="243" t="s">
        <v>808</v>
      </c>
      <c r="G799" s="241"/>
      <c r="H799" s="244">
        <v>-7.4249999999999998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212</v>
      </c>
      <c r="AU799" s="250" t="s">
        <v>83</v>
      </c>
      <c r="AV799" s="14" t="s">
        <v>83</v>
      </c>
      <c r="AW799" s="14" t="s">
        <v>33</v>
      </c>
      <c r="AX799" s="14" t="s">
        <v>72</v>
      </c>
      <c r="AY799" s="250" t="s">
        <v>126</v>
      </c>
    </row>
    <row r="800" s="14" customFormat="1">
      <c r="A800" s="14"/>
      <c r="B800" s="240"/>
      <c r="C800" s="241"/>
      <c r="D800" s="210" t="s">
        <v>212</v>
      </c>
      <c r="E800" s="242" t="s">
        <v>19</v>
      </c>
      <c r="F800" s="243" t="s">
        <v>809</v>
      </c>
      <c r="G800" s="241"/>
      <c r="H800" s="244">
        <v>3.8300000000000001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212</v>
      </c>
      <c r="AU800" s="250" t="s">
        <v>83</v>
      </c>
      <c r="AV800" s="14" t="s">
        <v>83</v>
      </c>
      <c r="AW800" s="14" t="s">
        <v>33</v>
      </c>
      <c r="AX800" s="14" t="s">
        <v>72</v>
      </c>
      <c r="AY800" s="250" t="s">
        <v>126</v>
      </c>
    </row>
    <row r="801" s="13" customFormat="1">
      <c r="A801" s="13"/>
      <c r="B801" s="230"/>
      <c r="C801" s="231"/>
      <c r="D801" s="210" t="s">
        <v>212</v>
      </c>
      <c r="E801" s="232" t="s">
        <v>19</v>
      </c>
      <c r="F801" s="233" t="s">
        <v>810</v>
      </c>
      <c r="G801" s="231"/>
      <c r="H801" s="232" t="s">
        <v>19</v>
      </c>
      <c r="I801" s="234"/>
      <c r="J801" s="231"/>
      <c r="K801" s="231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212</v>
      </c>
      <c r="AU801" s="239" t="s">
        <v>83</v>
      </c>
      <c r="AV801" s="13" t="s">
        <v>80</v>
      </c>
      <c r="AW801" s="13" t="s">
        <v>33</v>
      </c>
      <c r="AX801" s="13" t="s">
        <v>72</v>
      </c>
      <c r="AY801" s="239" t="s">
        <v>126</v>
      </c>
    </row>
    <row r="802" s="14" customFormat="1">
      <c r="A802" s="14"/>
      <c r="B802" s="240"/>
      <c r="C802" s="241"/>
      <c r="D802" s="210" t="s">
        <v>212</v>
      </c>
      <c r="E802" s="242" t="s">
        <v>19</v>
      </c>
      <c r="F802" s="243" t="s">
        <v>811</v>
      </c>
      <c r="G802" s="241"/>
      <c r="H802" s="244">
        <v>37.100000000000001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212</v>
      </c>
      <c r="AU802" s="250" t="s">
        <v>83</v>
      </c>
      <c r="AV802" s="14" t="s">
        <v>83</v>
      </c>
      <c r="AW802" s="14" t="s">
        <v>33</v>
      </c>
      <c r="AX802" s="14" t="s">
        <v>72</v>
      </c>
      <c r="AY802" s="250" t="s">
        <v>126</v>
      </c>
    </row>
    <row r="803" s="14" customFormat="1">
      <c r="A803" s="14"/>
      <c r="B803" s="240"/>
      <c r="C803" s="241"/>
      <c r="D803" s="210" t="s">
        <v>212</v>
      </c>
      <c r="E803" s="242" t="s">
        <v>19</v>
      </c>
      <c r="F803" s="243" t="s">
        <v>808</v>
      </c>
      <c r="G803" s="241"/>
      <c r="H803" s="244">
        <v>-7.4249999999999998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212</v>
      </c>
      <c r="AU803" s="250" t="s">
        <v>83</v>
      </c>
      <c r="AV803" s="14" t="s">
        <v>83</v>
      </c>
      <c r="AW803" s="14" t="s">
        <v>33</v>
      </c>
      <c r="AX803" s="14" t="s">
        <v>72</v>
      </c>
      <c r="AY803" s="250" t="s">
        <v>126</v>
      </c>
    </row>
    <row r="804" s="14" customFormat="1">
      <c r="A804" s="14"/>
      <c r="B804" s="240"/>
      <c r="C804" s="241"/>
      <c r="D804" s="210" t="s">
        <v>212</v>
      </c>
      <c r="E804" s="242" t="s">
        <v>19</v>
      </c>
      <c r="F804" s="243" t="s">
        <v>311</v>
      </c>
      <c r="G804" s="241"/>
      <c r="H804" s="244">
        <v>-3.6360000000000001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212</v>
      </c>
      <c r="AU804" s="250" t="s">
        <v>83</v>
      </c>
      <c r="AV804" s="14" t="s">
        <v>83</v>
      </c>
      <c r="AW804" s="14" t="s">
        <v>33</v>
      </c>
      <c r="AX804" s="14" t="s">
        <v>72</v>
      </c>
      <c r="AY804" s="250" t="s">
        <v>126</v>
      </c>
    </row>
    <row r="805" s="14" customFormat="1">
      <c r="A805" s="14"/>
      <c r="B805" s="240"/>
      <c r="C805" s="241"/>
      <c r="D805" s="210" t="s">
        <v>212</v>
      </c>
      <c r="E805" s="242" t="s">
        <v>19</v>
      </c>
      <c r="F805" s="243" t="s">
        <v>812</v>
      </c>
      <c r="G805" s="241"/>
      <c r="H805" s="244">
        <v>1.6499999999999999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212</v>
      </c>
      <c r="AU805" s="250" t="s">
        <v>83</v>
      </c>
      <c r="AV805" s="14" t="s">
        <v>83</v>
      </c>
      <c r="AW805" s="14" t="s">
        <v>33</v>
      </c>
      <c r="AX805" s="14" t="s">
        <v>72</v>
      </c>
      <c r="AY805" s="250" t="s">
        <v>126</v>
      </c>
    </row>
    <row r="806" s="14" customFormat="1">
      <c r="A806" s="14"/>
      <c r="B806" s="240"/>
      <c r="C806" s="241"/>
      <c r="D806" s="210" t="s">
        <v>212</v>
      </c>
      <c r="E806" s="242" t="s">
        <v>19</v>
      </c>
      <c r="F806" s="243" t="s">
        <v>805</v>
      </c>
      <c r="G806" s="241"/>
      <c r="H806" s="244">
        <v>1.8200000000000001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212</v>
      </c>
      <c r="AU806" s="250" t="s">
        <v>83</v>
      </c>
      <c r="AV806" s="14" t="s">
        <v>83</v>
      </c>
      <c r="AW806" s="14" t="s">
        <v>33</v>
      </c>
      <c r="AX806" s="14" t="s">
        <v>72</v>
      </c>
      <c r="AY806" s="250" t="s">
        <v>126</v>
      </c>
    </row>
    <row r="807" s="13" customFormat="1">
      <c r="A807" s="13"/>
      <c r="B807" s="230"/>
      <c r="C807" s="231"/>
      <c r="D807" s="210" t="s">
        <v>212</v>
      </c>
      <c r="E807" s="232" t="s">
        <v>19</v>
      </c>
      <c r="F807" s="233" t="s">
        <v>813</v>
      </c>
      <c r="G807" s="231"/>
      <c r="H807" s="232" t="s">
        <v>19</v>
      </c>
      <c r="I807" s="234"/>
      <c r="J807" s="231"/>
      <c r="K807" s="231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212</v>
      </c>
      <c r="AU807" s="239" t="s">
        <v>83</v>
      </c>
      <c r="AV807" s="13" t="s">
        <v>80</v>
      </c>
      <c r="AW807" s="13" t="s">
        <v>33</v>
      </c>
      <c r="AX807" s="13" t="s">
        <v>72</v>
      </c>
      <c r="AY807" s="239" t="s">
        <v>126</v>
      </c>
    </row>
    <row r="808" s="14" customFormat="1">
      <c r="A808" s="14"/>
      <c r="B808" s="240"/>
      <c r="C808" s="241"/>
      <c r="D808" s="210" t="s">
        <v>212</v>
      </c>
      <c r="E808" s="242" t="s">
        <v>19</v>
      </c>
      <c r="F808" s="243" t="s">
        <v>814</v>
      </c>
      <c r="G808" s="241"/>
      <c r="H808" s="244">
        <v>33.950000000000003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212</v>
      </c>
      <c r="AU808" s="250" t="s">
        <v>83</v>
      </c>
      <c r="AV808" s="14" t="s">
        <v>83</v>
      </c>
      <c r="AW808" s="14" t="s">
        <v>33</v>
      </c>
      <c r="AX808" s="14" t="s">
        <v>72</v>
      </c>
      <c r="AY808" s="250" t="s">
        <v>126</v>
      </c>
    </row>
    <row r="809" s="14" customFormat="1">
      <c r="A809" s="14"/>
      <c r="B809" s="240"/>
      <c r="C809" s="241"/>
      <c r="D809" s="210" t="s">
        <v>212</v>
      </c>
      <c r="E809" s="242" t="s">
        <v>19</v>
      </c>
      <c r="F809" s="243" t="s">
        <v>815</v>
      </c>
      <c r="G809" s="241"/>
      <c r="H809" s="244">
        <v>-1.9350000000000001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212</v>
      </c>
      <c r="AU809" s="250" t="s">
        <v>83</v>
      </c>
      <c r="AV809" s="14" t="s">
        <v>83</v>
      </c>
      <c r="AW809" s="14" t="s">
        <v>33</v>
      </c>
      <c r="AX809" s="14" t="s">
        <v>72</v>
      </c>
      <c r="AY809" s="250" t="s">
        <v>126</v>
      </c>
    </row>
    <row r="810" s="14" customFormat="1">
      <c r="A810" s="14"/>
      <c r="B810" s="240"/>
      <c r="C810" s="241"/>
      <c r="D810" s="210" t="s">
        <v>212</v>
      </c>
      <c r="E810" s="242" t="s">
        <v>19</v>
      </c>
      <c r="F810" s="243" t="s">
        <v>247</v>
      </c>
      <c r="G810" s="241"/>
      <c r="H810" s="244">
        <v>-1.8180000000000001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212</v>
      </c>
      <c r="AU810" s="250" t="s">
        <v>83</v>
      </c>
      <c r="AV810" s="14" t="s">
        <v>83</v>
      </c>
      <c r="AW810" s="14" t="s">
        <v>33</v>
      </c>
      <c r="AX810" s="14" t="s">
        <v>72</v>
      </c>
      <c r="AY810" s="250" t="s">
        <v>126</v>
      </c>
    </row>
    <row r="811" s="14" customFormat="1">
      <c r="A811" s="14"/>
      <c r="B811" s="240"/>
      <c r="C811" s="241"/>
      <c r="D811" s="210" t="s">
        <v>212</v>
      </c>
      <c r="E811" s="242" t="s">
        <v>19</v>
      </c>
      <c r="F811" s="243" t="s">
        <v>621</v>
      </c>
      <c r="G811" s="241"/>
      <c r="H811" s="244">
        <v>-2.3380000000000001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212</v>
      </c>
      <c r="AU811" s="250" t="s">
        <v>83</v>
      </c>
      <c r="AV811" s="14" t="s">
        <v>83</v>
      </c>
      <c r="AW811" s="14" t="s">
        <v>33</v>
      </c>
      <c r="AX811" s="14" t="s">
        <v>72</v>
      </c>
      <c r="AY811" s="250" t="s">
        <v>126</v>
      </c>
    </row>
    <row r="812" s="14" customFormat="1">
      <c r="A812" s="14"/>
      <c r="B812" s="240"/>
      <c r="C812" s="241"/>
      <c r="D812" s="210" t="s">
        <v>212</v>
      </c>
      <c r="E812" s="242" t="s">
        <v>19</v>
      </c>
      <c r="F812" s="243" t="s">
        <v>622</v>
      </c>
      <c r="G812" s="241"/>
      <c r="H812" s="244">
        <v>1.605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212</v>
      </c>
      <c r="AU812" s="250" t="s">
        <v>83</v>
      </c>
      <c r="AV812" s="14" t="s">
        <v>83</v>
      </c>
      <c r="AW812" s="14" t="s">
        <v>33</v>
      </c>
      <c r="AX812" s="14" t="s">
        <v>72</v>
      </c>
      <c r="AY812" s="250" t="s">
        <v>126</v>
      </c>
    </row>
    <row r="813" s="13" customFormat="1">
      <c r="A813" s="13"/>
      <c r="B813" s="230"/>
      <c r="C813" s="231"/>
      <c r="D813" s="210" t="s">
        <v>212</v>
      </c>
      <c r="E813" s="232" t="s">
        <v>19</v>
      </c>
      <c r="F813" s="233" t="s">
        <v>816</v>
      </c>
      <c r="G813" s="231"/>
      <c r="H813" s="232" t="s">
        <v>19</v>
      </c>
      <c r="I813" s="234"/>
      <c r="J813" s="231"/>
      <c r="K813" s="231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212</v>
      </c>
      <c r="AU813" s="239" t="s">
        <v>83</v>
      </c>
      <c r="AV813" s="13" t="s">
        <v>80</v>
      </c>
      <c r="AW813" s="13" t="s">
        <v>33</v>
      </c>
      <c r="AX813" s="13" t="s">
        <v>72</v>
      </c>
      <c r="AY813" s="239" t="s">
        <v>126</v>
      </c>
    </row>
    <row r="814" s="14" customFormat="1">
      <c r="A814" s="14"/>
      <c r="B814" s="240"/>
      <c r="C814" s="241"/>
      <c r="D814" s="210" t="s">
        <v>212</v>
      </c>
      <c r="E814" s="242" t="s">
        <v>19</v>
      </c>
      <c r="F814" s="243" t="s">
        <v>817</v>
      </c>
      <c r="G814" s="241"/>
      <c r="H814" s="244">
        <v>66.709999999999994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212</v>
      </c>
      <c r="AU814" s="250" t="s">
        <v>83</v>
      </c>
      <c r="AV814" s="14" t="s">
        <v>83</v>
      </c>
      <c r="AW814" s="14" t="s">
        <v>33</v>
      </c>
      <c r="AX814" s="14" t="s">
        <v>72</v>
      </c>
      <c r="AY814" s="250" t="s">
        <v>126</v>
      </c>
    </row>
    <row r="815" s="14" customFormat="1">
      <c r="A815" s="14"/>
      <c r="B815" s="240"/>
      <c r="C815" s="241"/>
      <c r="D815" s="210" t="s">
        <v>212</v>
      </c>
      <c r="E815" s="242" t="s">
        <v>19</v>
      </c>
      <c r="F815" s="243" t="s">
        <v>288</v>
      </c>
      <c r="G815" s="241"/>
      <c r="H815" s="244">
        <v>-1.6160000000000001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212</v>
      </c>
      <c r="AU815" s="250" t="s">
        <v>83</v>
      </c>
      <c r="AV815" s="14" t="s">
        <v>83</v>
      </c>
      <c r="AW815" s="14" t="s">
        <v>33</v>
      </c>
      <c r="AX815" s="14" t="s">
        <v>72</v>
      </c>
      <c r="AY815" s="250" t="s">
        <v>126</v>
      </c>
    </row>
    <row r="816" s="14" customFormat="1">
      <c r="A816" s="14"/>
      <c r="B816" s="240"/>
      <c r="C816" s="241"/>
      <c r="D816" s="210" t="s">
        <v>212</v>
      </c>
      <c r="E816" s="242" t="s">
        <v>19</v>
      </c>
      <c r="F816" s="243" t="s">
        <v>818</v>
      </c>
      <c r="G816" s="241"/>
      <c r="H816" s="244">
        <v>-2.52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0" t="s">
        <v>212</v>
      </c>
      <c r="AU816" s="250" t="s">
        <v>83</v>
      </c>
      <c r="AV816" s="14" t="s">
        <v>83</v>
      </c>
      <c r="AW816" s="14" t="s">
        <v>33</v>
      </c>
      <c r="AX816" s="14" t="s">
        <v>72</v>
      </c>
      <c r="AY816" s="250" t="s">
        <v>126</v>
      </c>
    </row>
    <row r="817" s="14" customFormat="1">
      <c r="A817" s="14"/>
      <c r="B817" s="240"/>
      <c r="C817" s="241"/>
      <c r="D817" s="210" t="s">
        <v>212</v>
      </c>
      <c r="E817" s="242" t="s">
        <v>19</v>
      </c>
      <c r="F817" s="243" t="s">
        <v>819</v>
      </c>
      <c r="G817" s="241"/>
      <c r="H817" s="244">
        <v>2.0249999999999999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212</v>
      </c>
      <c r="AU817" s="250" t="s">
        <v>83</v>
      </c>
      <c r="AV817" s="14" t="s">
        <v>83</v>
      </c>
      <c r="AW817" s="14" t="s">
        <v>33</v>
      </c>
      <c r="AX817" s="14" t="s">
        <v>72</v>
      </c>
      <c r="AY817" s="250" t="s">
        <v>126</v>
      </c>
    </row>
    <row r="818" s="14" customFormat="1">
      <c r="A818" s="14"/>
      <c r="B818" s="240"/>
      <c r="C818" s="241"/>
      <c r="D818" s="210" t="s">
        <v>212</v>
      </c>
      <c r="E818" s="242" t="s">
        <v>19</v>
      </c>
      <c r="F818" s="243" t="s">
        <v>820</v>
      </c>
      <c r="G818" s="241"/>
      <c r="H818" s="244">
        <v>-6.2999999999999998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212</v>
      </c>
      <c r="AU818" s="250" t="s">
        <v>83</v>
      </c>
      <c r="AV818" s="14" t="s">
        <v>83</v>
      </c>
      <c r="AW818" s="14" t="s">
        <v>33</v>
      </c>
      <c r="AX818" s="14" t="s">
        <v>72</v>
      </c>
      <c r="AY818" s="250" t="s">
        <v>126</v>
      </c>
    </row>
    <row r="819" s="14" customFormat="1">
      <c r="A819" s="14"/>
      <c r="B819" s="240"/>
      <c r="C819" s="241"/>
      <c r="D819" s="210" t="s">
        <v>212</v>
      </c>
      <c r="E819" s="242" t="s">
        <v>19</v>
      </c>
      <c r="F819" s="243" t="s">
        <v>821</v>
      </c>
      <c r="G819" s="241"/>
      <c r="H819" s="244">
        <v>2.5649999999999999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212</v>
      </c>
      <c r="AU819" s="250" t="s">
        <v>83</v>
      </c>
      <c r="AV819" s="14" t="s">
        <v>83</v>
      </c>
      <c r="AW819" s="14" t="s">
        <v>33</v>
      </c>
      <c r="AX819" s="14" t="s">
        <v>72</v>
      </c>
      <c r="AY819" s="250" t="s">
        <v>126</v>
      </c>
    </row>
    <row r="820" s="14" customFormat="1">
      <c r="A820" s="14"/>
      <c r="B820" s="240"/>
      <c r="C820" s="241"/>
      <c r="D820" s="210" t="s">
        <v>212</v>
      </c>
      <c r="E820" s="242" t="s">
        <v>19</v>
      </c>
      <c r="F820" s="243" t="s">
        <v>822</v>
      </c>
      <c r="G820" s="241"/>
      <c r="H820" s="244">
        <v>2.2200000000000002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212</v>
      </c>
      <c r="AU820" s="250" t="s">
        <v>83</v>
      </c>
      <c r="AV820" s="14" t="s">
        <v>83</v>
      </c>
      <c r="AW820" s="14" t="s">
        <v>33</v>
      </c>
      <c r="AX820" s="14" t="s">
        <v>72</v>
      </c>
      <c r="AY820" s="250" t="s">
        <v>126</v>
      </c>
    </row>
    <row r="821" s="13" customFormat="1">
      <c r="A821" s="13"/>
      <c r="B821" s="230"/>
      <c r="C821" s="231"/>
      <c r="D821" s="210" t="s">
        <v>212</v>
      </c>
      <c r="E821" s="232" t="s">
        <v>19</v>
      </c>
      <c r="F821" s="233" t="s">
        <v>823</v>
      </c>
      <c r="G821" s="231"/>
      <c r="H821" s="232" t="s">
        <v>19</v>
      </c>
      <c r="I821" s="234"/>
      <c r="J821" s="231"/>
      <c r="K821" s="231"/>
      <c r="L821" s="235"/>
      <c r="M821" s="236"/>
      <c r="N821" s="237"/>
      <c r="O821" s="237"/>
      <c r="P821" s="237"/>
      <c r="Q821" s="237"/>
      <c r="R821" s="237"/>
      <c r="S821" s="237"/>
      <c r="T821" s="23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9" t="s">
        <v>212</v>
      </c>
      <c r="AU821" s="239" t="s">
        <v>83</v>
      </c>
      <c r="AV821" s="13" t="s">
        <v>80</v>
      </c>
      <c r="AW821" s="13" t="s">
        <v>33</v>
      </c>
      <c r="AX821" s="13" t="s">
        <v>72</v>
      </c>
      <c r="AY821" s="239" t="s">
        <v>126</v>
      </c>
    </row>
    <row r="822" s="14" customFormat="1">
      <c r="A822" s="14"/>
      <c r="B822" s="240"/>
      <c r="C822" s="241"/>
      <c r="D822" s="210" t="s">
        <v>212</v>
      </c>
      <c r="E822" s="242" t="s">
        <v>19</v>
      </c>
      <c r="F822" s="243" t="s">
        <v>824</v>
      </c>
      <c r="G822" s="241"/>
      <c r="H822" s="244">
        <v>110.25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212</v>
      </c>
      <c r="AU822" s="250" t="s">
        <v>83</v>
      </c>
      <c r="AV822" s="14" t="s">
        <v>83</v>
      </c>
      <c r="AW822" s="14" t="s">
        <v>33</v>
      </c>
      <c r="AX822" s="14" t="s">
        <v>72</v>
      </c>
      <c r="AY822" s="250" t="s">
        <v>126</v>
      </c>
    </row>
    <row r="823" s="14" customFormat="1">
      <c r="A823" s="14"/>
      <c r="B823" s="240"/>
      <c r="C823" s="241"/>
      <c r="D823" s="210" t="s">
        <v>212</v>
      </c>
      <c r="E823" s="242" t="s">
        <v>19</v>
      </c>
      <c r="F823" s="243" t="s">
        <v>825</v>
      </c>
      <c r="G823" s="241"/>
      <c r="H823" s="244">
        <v>-15.75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212</v>
      </c>
      <c r="AU823" s="250" t="s">
        <v>83</v>
      </c>
      <c r="AV823" s="14" t="s">
        <v>83</v>
      </c>
      <c r="AW823" s="14" t="s">
        <v>33</v>
      </c>
      <c r="AX823" s="14" t="s">
        <v>72</v>
      </c>
      <c r="AY823" s="250" t="s">
        <v>126</v>
      </c>
    </row>
    <row r="824" s="14" customFormat="1">
      <c r="A824" s="14"/>
      <c r="B824" s="240"/>
      <c r="C824" s="241"/>
      <c r="D824" s="210" t="s">
        <v>212</v>
      </c>
      <c r="E824" s="242" t="s">
        <v>19</v>
      </c>
      <c r="F824" s="243" t="s">
        <v>826</v>
      </c>
      <c r="G824" s="241"/>
      <c r="H824" s="244">
        <v>6.4130000000000003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212</v>
      </c>
      <c r="AU824" s="250" t="s">
        <v>83</v>
      </c>
      <c r="AV824" s="14" t="s">
        <v>83</v>
      </c>
      <c r="AW824" s="14" t="s">
        <v>33</v>
      </c>
      <c r="AX824" s="14" t="s">
        <v>72</v>
      </c>
      <c r="AY824" s="250" t="s">
        <v>126</v>
      </c>
    </row>
    <row r="825" s="14" customFormat="1">
      <c r="A825" s="14"/>
      <c r="B825" s="240"/>
      <c r="C825" s="241"/>
      <c r="D825" s="210" t="s">
        <v>212</v>
      </c>
      <c r="E825" s="242" t="s">
        <v>19</v>
      </c>
      <c r="F825" s="243" t="s">
        <v>827</v>
      </c>
      <c r="G825" s="241"/>
      <c r="H825" s="244">
        <v>5.5499999999999998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212</v>
      </c>
      <c r="AU825" s="250" t="s">
        <v>83</v>
      </c>
      <c r="AV825" s="14" t="s">
        <v>83</v>
      </c>
      <c r="AW825" s="14" t="s">
        <v>33</v>
      </c>
      <c r="AX825" s="14" t="s">
        <v>72</v>
      </c>
      <c r="AY825" s="250" t="s">
        <v>126</v>
      </c>
    </row>
    <row r="826" s="14" customFormat="1">
      <c r="A826" s="14"/>
      <c r="B826" s="240"/>
      <c r="C826" s="241"/>
      <c r="D826" s="210" t="s">
        <v>212</v>
      </c>
      <c r="E826" s="242" t="s">
        <v>19</v>
      </c>
      <c r="F826" s="243" t="s">
        <v>247</v>
      </c>
      <c r="G826" s="241"/>
      <c r="H826" s="244">
        <v>-1.8180000000000001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212</v>
      </c>
      <c r="AU826" s="250" t="s">
        <v>83</v>
      </c>
      <c r="AV826" s="14" t="s">
        <v>83</v>
      </c>
      <c r="AW826" s="14" t="s">
        <v>33</v>
      </c>
      <c r="AX826" s="14" t="s">
        <v>72</v>
      </c>
      <c r="AY826" s="250" t="s">
        <v>126</v>
      </c>
    </row>
    <row r="827" s="14" customFormat="1">
      <c r="A827" s="14"/>
      <c r="B827" s="240"/>
      <c r="C827" s="241"/>
      <c r="D827" s="210" t="s">
        <v>212</v>
      </c>
      <c r="E827" s="242" t="s">
        <v>19</v>
      </c>
      <c r="F827" s="243" t="s">
        <v>828</v>
      </c>
      <c r="G827" s="241"/>
      <c r="H827" s="244">
        <v>1.9430000000000001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212</v>
      </c>
      <c r="AU827" s="250" t="s">
        <v>83</v>
      </c>
      <c r="AV827" s="14" t="s">
        <v>83</v>
      </c>
      <c r="AW827" s="14" t="s">
        <v>33</v>
      </c>
      <c r="AX827" s="14" t="s">
        <v>72</v>
      </c>
      <c r="AY827" s="250" t="s">
        <v>126</v>
      </c>
    </row>
    <row r="828" s="13" customFormat="1">
      <c r="A828" s="13"/>
      <c r="B828" s="230"/>
      <c r="C828" s="231"/>
      <c r="D828" s="210" t="s">
        <v>212</v>
      </c>
      <c r="E828" s="232" t="s">
        <v>19</v>
      </c>
      <c r="F828" s="233" t="s">
        <v>829</v>
      </c>
      <c r="G828" s="231"/>
      <c r="H828" s="232" t="s">
        <v>19</v>
      </c>
      <c r="I828" s="234"/>
      <c r="J828" s="231"/>
      <c r="K828" s="231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212</v>
      </c>
      <c r="AU828" s="239" t="s">
        <v>83</v>
      </c>
      <c r="AV828" s="13" t="s">
        <v>80</v>
      </c>
      <c r="AW828" s="13" t="s">
        <v>33</v>
      </c>
      <c r="AX828" s="13" t="s">
        <v>72</v>
      </c>
      <c r="AY828" s="239" t="s">
        <v>126</v>
      </c>
    </row>
    <row r="829" s="14" customFormat="1">
      <c r="A829" s="14"/>
      <c r="B829" s="240"/>
      <c r="C829" s="241"/>
      <c r="D829" s="210" t="s">
        <v>212</v>
      </c>
      <c r="E829" s="242" t="s">
        <v>19</v>
      </c>
      <c r="F829" s="243" t="s">
        <v>830</v>
      </c>
      <c r="G829" s="241"/>
      <c r="H829" s="244">
        <v>52.149999999999999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212</v>
      </c>
      <c r="AU829" s="250" t="s">
        <v>83</v>
      </c>
      <c r="AV829" s="14" t="s">
        <v>83</v>
      </c>
      <c r="AW829" s="14" t="s">
        <v>33</v>
      </c>
      <c r="AX829" s="14" t="s">
        <v>72</v>
      </c>
      <c r="AY829" s="250" t="s">
        <v>126</v>
      </c>
    </row>
    <row r="830" s="14" customFormat="1">
      <c r="A830" s="14"/>
      <c r="B830" s="240"/>
      <c r="C830" s="241"/>
      <c r="D830" s="210" t="s">
        <v>212</v>
      </c>
      <c r="E830" s="242" t="s">
        <v>19</v>
      </c>
      <c r="F830" s="243" t="s">
        <v>831</v>
      </c>
      <c r="G830" s="241"/>
      <c r="H830" s="244">
        <v>-3.1499999999999999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212</v>
      </c>
      <c r="AU830" s="250" t="s">
        <v>83</v>
      </c>
      <c r="AV830" s="14" t="s">
        <v>83</v>
      </c>
      <c r="AW830" s="14" t="s">
        <v>33</v>
      </c>
      <c r="AX830" s="14" t="s">
        <v>72</v>
      </c>
      <c r="AY830" s="250" t="s">
        <v>126</v>
      </c>
    </row>
    <row r="831" s="14" customFormat="1">
      <c r="A831" s="14"/>
      <c r="B831" s="240"/>
      <c r="C831" s="241"/>
      <c r="D831" s="210" t="s">
        <v>212</v>
      </c>
      <c r="E831" s="242" t="s">
        <v>19</v>
      </c>
      <c r="F831" s="243" t="s">
        <v>832</v>
      </c>
      <c r="G831" s="241"/>
      <c r="H831" s="244">
        <v>2.1379999999999999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212</v>
      </c>
      <c r="AU831" s="250" t="s">
        <v>83</v>
      </c>
      <c r="AV831" s="14" t="s">
        <v>83</v>
      </c>
      <c r="AW831" s="14" t="s">
        <v>33</v>
      </c>
      <c r="AX831" s="14" t="s">
        <v>72</v>
      </c>
      <c r="AY831" s="250" t="s">
        <v>126</v>
      </c>
    </row>
    <row r="832" s="14" customFormat="1">
      <c r="A832" s="14"/>
      <c r="B832" s="240"/>
      <c r="C832" s="241"/>
      <c r="D832" s="210" t="s">
        <v>212</v>
      </c>
      <c r="E832" s="242" t="s">
        <v>19</v>
      </c>
      <c r="F832" s="243" t="s">
        <v>833</v>
      </c>
      <c r="G832" s="241"/>
      <c r="H832" s="244">
        <v>2.2200000000000002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212</v>
      </c>
      <c r="AU832" s="250" t="s">
        <v>83</v>
      </c>
      <c r="AV832" s="14" t="s">
        <v>83</v>
      </c>
      <c r="AW832" s="14" t="s">
        <v>33</v>
      </c>
      <c r="AX832" s="14" t="s">
        <v>72</v>
      </c>
      <c r="AY832" s="250" t="s">
        <v>126</v>
      </c>
    </row>
    <row r="833" s="14" customFormat="1">
      <c r="A833" s="14"/>
      <c r="B833" s="240"/>
      <c r="C833" s="241"/>
      <c r="D833" s="210" t="s">
        <v>212</v>
      </c>
      <c r="E833" s="242" t="s">
        <v>19</v>
      </c>
      <c r="F833" s="243" t="s">
        <v>247</v>
      </c>
      <c r="G833" s="241"/>
      <c r="H833" s="244">
        <v>-1.8180000000000001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212</v>
      </c>
      <c r="AU833" s="250" t="s">
        <v>83</v>
      </c>
      <c r="AV833" s="14" t="s">
        <v>83</v>
      </c>
      <c r="AW833" s="14" t="s">
        <v>33</v>
      </c>
      <c r="AX833" s="14" t="s">
        <v>72</v>
      </c>
      <c r="AY833" s="250" t="s">
        <v>126</v>
      </c>
    </row>
    <row r="834" s="13" customFormat="1">
      <c r="A834" s="13"/>
      <c r="B834" s="230"/>
      <c r="C834" s="231"/>
      <c r="D834" s="210" t="s">
        <v>212</v>
      </c>
      <c r="E834" s="232" t="s">
        <v>19</v>
      </c>
      <c r="F834" s="233" t="s">
        <v>834</v>
      </c>
      <c r="G834" s="231"/>
      <c r="H834" s="232" t="s">
        <v>19</v>
      </c>
      <c r="I834" s="234"/>
      <c r="J834" s="231"/>
      <c r="K834" s="231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212</v>
      </c>
      <c r="AU834" s="239" t="s">
        <v>83</v>
      </c>
      <c r="AV834" s="13" t="s">
        <v>80</v>
      </c>
      <c r="AW834" s="13" t="s">
        <v>33</v>
      </c>
      <c r="AX834" s="13" t="s">
        <v>72</v>
      </c>
      <c r="AY834" s="239" t="s">
        <v>126</v>
      </c>
    </row>
    <row r="835" s="14" customFormat="1">
      <c r="A835" s="14"/>
      <c r="B835" s="240"/>
      <c r="C835" s="241"/>
      <c r="D835" s="210" t="s">
        <v>212</v>
      </c>
      <c r="E835" s="242" t="s">
        <v>19</v>
      </c>
      <c r="F835" s="243" t="s">
        <v>835</v>
      </c>
      <c r="G835" s="241"/>
      <c r="H835" s="244">
        <v>173.42500000000001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212</v>
      </c>
      <c r="AU835" s="250" t="s">
        <v>83</v>
      </c>
      <c r="AV835" s="14" t="s">
        <v>83</v>
      </c>
      <c r="AW835" s="14" t="s">
        <v>33</v>
      </c>
      <c r="AX835" s="14" t="s">
        <v>72</v>
      </c>
      <c r="AY835" s="250" t="s">
        <v>126</v>
      </c>
    </row>
    <row r="836" s="14" customFormat="1">
      <c r="A836" s="14"/>
      <c r="B836" s="240"/>
      <c r="C836" s="241"/>
      <c r="D836" s="210" t="s">
        <v>212</v>
      </c>
      <c r="E836" s="242" t="s">
        <v>19</v>
      </c>
      <c r="F836" s="243" t="s">
        <v>836</v>
      </c>
      <c r="G836" s="241"/>
      <c r="H836" s="244">
        <v>-9.4499999999999993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212</v>
      </c>
      <c r="AU836" s="250" t="s">
        <v>83</v>
      </c>
      <c r="AV836" s="14" t="s">
        <v>83</v>
      </c>
      <c r="AW836" s="14" t="s">
        <v>33</v>
      </c>
      <c r="AX836" s="14" t="s">
        <v>72</v>
      </c>
      <c r="AY836" s="250" t="s">
        <v>126</v>
      </c>
    </row>
    <row r="837" s="14" customFormat="1">
      <c r="A837" s="14"/>
      <c r="B837" s="240"/>
      <c r="C837" s="241"/>
      <c r="D837" s="210" t="s">
        <v>212</v>
      </c>
      <c r="E837" s="242" t="s">
        <v>19</v>
      </c>
      <c r="F837" s="243" t="s">
        <v>837</v>
      </c>
      <c r="G837" s="241"/>
      <c r="H837" s="244">
        <v>3.8479999999999999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212</v>
      </c>
      <c r="AU837" s="250" t="s">
        <v>83</v>
      </c>
      <c r="AV837" s="14" t="s">
        <v>83</v>
      </c>
      <c r="AW837" s="14" t="s">
        <v>33</v>
      </c>
      <c r="AX837" s="14" t="s">
        <v>72</v>
      </c>
      <c r="AY837" s="250" t="s">
        <v>126</v>
      </c>
    </row>
    <row r="838" s="14" customFormat="1">
      <c r="A838" s="14"/>
      <c r="B838" s="240"/>
      <c r="C838" s="241"/>
      <c r="D838" s="210" t="s">
        <v>212</v>
      </c>
      <c r="E838" s="242" t="s">
        <v>19</v>
      </c>
      <c r="F838" s="243" t="s">
        <v>838</v>
      </c>
      <c r="G838" s="241"/>
      <c r="H838" s="244">
        <v>3.3300000000000001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212</v>
      </c>
      <c r="AU838" s="250" t="s">
        <v>83</v>
      </c>
      <c r="AV838" s="14" t="s">
        <v>83</v>
      </c>
      <c r="AW838" s="14" t="s">
        <v>33</v>
      </c>
      <c r="AX838" s="14" t="s">
        <v>72</v>
      </c>
      <c r="AY838" s="250" t="s">
        <v>126</v>
      </c>
    </row>
    <row r="839" s="14" customFormat="1">
      <c r="A839" s="14"/>
      <c r="B839" s="240"/>
      <c r="C839" s="241"/>
      <c r="D839" s="210" t="s">
        <v>212</v>
      </c>
      <c r="E839" s="242" t="s">
        <v>19</v>
      </c>
      <c r="F839" s="243" t="s">
        <v>247</v>
      </c>
      <c r="G839" s="241"/>
      <c r="H839" s="244">
        <v>-1.8180000000000001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212</v>
      </c>
      <c r="AU839" s="250" t="s">
        <v>83</v>
      </c>
      <c r="AV839" s="14" t="s">
        <v>83</v>
      </c>
      <c r="AW839" s="14" t="s">
        <v>33</v>
      </c>
      <c r="AX839" s="14" t="s">
        <v>72</v>
      </c>
      <c r="AY839" s="250" t="s">
        <v>126</v>
      </c>
    </row>
    <row r="840" s="14" customFormat="1">
      <c r="A840" s="14"/>
      <c r="B840" s="240"/>
      <c r="C840" s="241"/>
      <c r="D840" s="210" t="s">
        <v>212</v>
      </c>
      <c r="E840" s="242" t="s">
        <v>19</v>
      </c>
      <c r="F840" s="243" t="s">
        <v>839</v>
      </c>
      <c r="G840" s="241"/>
      <c r="H840" s="244">
        <v>1.925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212</v>
      </c>
      <c r="AU840" s="250" t="s">
        <v>83</v>
      </c>
      <c r="AV840" s="14" t="s">
        <v>83</v>
      </c>
      <c r="AW840" s="14" t="s">
        <v>33</v>
      </c>
      <c r="AX840" s="14" t="s">
        <v>72</v>
      </c>
      <c r="AY840" s="250" t="s">
        <v>126</v>
      </c>
    </row>
    <row r="841" s="13" customFormat="1">
      <c r="A841" s="13"/>
      <c r="B841" s="230"/>
      <c r="C841" s="231"/>
      <c r="D841" s="210" t="s">
        <v>212</v>
      </c>
      <c r="E841" s="232" t="s">
        <v>19</v>
      </c>
      <c r="F841" s="233" t="s">
        <v>840</v>
      </c>
      <c r="G841" s="231"/>
      <c r="H841" s="232" t="s">
        <v>19</v>
      </c>
      <c r="I841" s="234"/>
      <c r="J841" s="231"/>
      <c r="K841" s="231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212</v>
      </c>
      <c r="AU841" s="239" t="s">
        <v>83</v>
      </c>
      <c r="AV841" s="13" t="s">
        <v>80</v>
      </c>
      <c r="AW841" s="13" t="s">
        <v>33</v>
      </c>
      <c r="AX841" s="13" t="s">
        <v>72</v>
      </c>
      <c r="AY841" s="239" t="s">
        <v>126</v>
      </c>
    </row>
    <row r="842" s="14" customFormat="1">
      <c r="A842" s="14"/>
      <c r="B842" s="240"/>
      <c r="C842" s="241"/>
      <c r="D842" s="210" t="s">
        <v>212</v>
      </c>
      <c r="E842" s="242" t="s">
        <v>19</v>
      </c>
      <c r="F842" s="243" t="s">
        <v>841</v>
      </c>
      <c r="G842" s="241"/>
      <c r="H842" s="244">
        <v>110.59999999999999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212</v>
      </c>
      <c r="AU842" s="250" t="s">
        <v>83</v>
      </c>
      <c r="AV842" s="14" t="s">
        <v>83</v>
      </c>
      <c r="AW842" s="14" t="s">
        <v>33</v>
      </c>
      <c r="AX842" s="14" t="s">
        <v>72</v>
      </c>
      <c r="AY842" s="250" t="s">
        <v>126</v>
      </c>
    </row>
    <row r="843" s="14" customFormat="1">
      <c r="A843" s="14"/>
      <c r="B843" s="240"/>
      <c r="C843" s="241"/>
      <c r="D843" s="210" t="s">
        <v>212</v>
      </c>
      <c r="E843" s="242" t="s">
        <v>19</v>
      </c>
      <c r="F843" s="243" t="s">
        <v>825</v>
      </c>
      <c r="G843" s="241"/>
      <c r="H843" s="244">
        <v>-15.75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212</v>
      </c>
      <c r="AU843" s="250" t="s">
        <v>83</v>
      </c>
      <c r="AV843" s="14" t="s">
        <v>83</v>
      </c>
      <c r="AW843" s="14" t="s">
        <v>33</v>
      </c>
      <c r="AX843" s="14" t="s">
        <v>72</v>
      </c>
      <c r="AY843" s="250" t="s">
        <v>126</v>
      </c>
    </row>
    <row r="844" s="14" customFormat="1">
      <c r="A844" s="14"/>
      <c r="B844" s="240"/>
      <c r="C844" s="241"/>
      <c r="D844" s="210" t="s">
        <v>212</v>
      </c>
      <c r="E844" s="242" t="s">
        <v>19</v>
      </c>
      <c r="F844" s="243" t="s">
        <v>826</v>
      </c>
      <c r="G844" s="241"/>
      <c r="H844" s="244">
        <v>6.4130000000000003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212</v>
      </c>
      <c r="AU844" s="250" t="s">
        <v>83</v>
      </c>
      <c r="AV844" s="14" t="s">
        <v>83</v>
      </c>
      <c r="AW844" s="14" t="s">
        <v>33</v>
      </c>
      <c r="AX844" s="14" t="s">
        <v>72</v>
      </c>
      <c r="AY844" s="250" t="s">
        <v>126</v>
      </c>
    </row>
    <row r="845" s="14" customFormat="1">
      <c r="A845" s="14"/>
      <c r="B845" s="240"/>
      <c r="C845" s="241"/>
      <c r="D845" s="210" t="s">
        <v>212</v>
      </c>
      <c r="E845" s="242" t="s">
        <v>19</v>
      </c>
      <c r="F845" s="243" t="s">
        <v>827</v>
      </c>
      <c r="G845" s="241"/>
      <c r="H845" s="244">
        <v>5.5499999999999998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0" t="s">
        <v>212</v>
      </c>
      <c r="AU845" s="250" t="s">
        <v>83</v>
      </c>
      <c r="AV845" s="14" t="s">
        <v>83</v>
      </c>
      <c r="AW845" s="14" t="s">
        <v>33</v>
      </c>
      <c r="AX845" s="14" t="s">
        <v>72</v>
      </c>
      <c r="AY845" s="250" t="s">
        <v>126</v>
      </c>
    </row>
    <row r="846" s="14" customFormat="1">
      <c r="A846" s="14"/>
      <c r="B846" s="240"/>
      <c r="C846" s="241"/>
      <c r="D846" s="210" t="s">
        <v>212</v>
      </c>
      <c r="E846" s="242" t="s">
        <v>19</v>
      </c>
      <c r="F846" s="243" t="s">
        <v>247</v>
      </c>
      <c r="G846" s="241"/>
      <c r="H846" s="244">
        <v>-1.8180000000000001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212</v>
      </c>
      <c r="AU846" s="250" t="s">
        <v>83</v>
      </c>
      <c r="AV846" s="14" t="s">
        <v>83</v>
      </c>
      <c r="AW846" s="14" t="s">
        <v>33</v>
      </c>
      <c r="AX846" s="14" t="s">
        <v>72</v>
      </c>
      <c r="AY846" s="250" t="s">
        <v>126</v>
      </c>
    </row>
    <row r="847" s="14" customFormat="1">
      <c r="A847" s="14"/>
      <c r="B847" s="240"/>
      <c r="C847" s="241"/>
      <c r="D847" s="210" t="s">
        <v>212</v>
      </c>
      <c r="E847" s="242" t="s">
        <v>19</v>
      </c>
      <c r="F847" s="243" t="s">
        <v>842</v>
      </c>
      <c r="G847" s="241"/>
      <c r="H847" s="244">
        <v>1.8200000000000001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212</v>
      </c>
      <c r="AU847" s="250" t="s">
        <v>83</v>
      </c>
      <c r="AV847" s="14" t="s">
        <v>83</v>
      </c>
      <c r="AW847" s="14" t="s">
        <v>33</v>
      </c>
      <c r="AX847" s="14" t="s">
        <v>72</v>
      </c>
      <c r="AY847" s="250" t="s">
        <v>126</v>
      </c>
    </row>
    <row r="848" s="13" customFormat="1">
      <c r="A848" s="13"/>
      <c r="B848" s="230"/>
      <c r="C848" s="231"/>
      <c r="D848" s="210" t="s">
        <v>212</v>
      </c>
      <c r="E848" s="232" t="s">
        <v>19</v>
      </c>
      <c r="F848" s="233" t="s">
        <v>843</v>
      </c>
      <c r="G848" s="231"/>
      <c r="H848" s="232" t="s">
        <v>19</v>
      </c>
      <c r="I848" s="234"/>
      <c r="J848" s="231"/>
      <c r="K848" s="231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212</v>
      </c>
      <c r="AU848" s="239" t="s">
        <v>83</v>
      </c>
      <c r="AV848" s="13" t="s">
        <v>80</v>
      </c>
      <c r="AW848" s="13" t="s">
        <v>33</v>
      </c>
      <c r="AX848" s="13" t="s">
        <v>72</v>
      </c>
      <c r="AY848" s="239" t="s">
        <v>126</v>
      </c>
    </row>
    <row r="849" s="14" customFormat="1">
      <c r="A849" s="14"/>
      <c r="B849" s="240"/>
      <c r="C849" s="241"/>
      <c r="D849" s="210" t="s">
        <v>212</v>
      </c>
      <c r="E849" s="242" t="s">
        <v>19</v>
      </c>
      <c r="F849" s="243" t="s">
        <v>844</v>
      </c>
      <c r="G849" s="241"/>
      <c r="H849" s="244">
        <v>61.25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212</v>
      </c>
      <c r="AU849" s="250" t="s">
        <v>83</v>
      </c>
      <c r="AV849" s="14" t="s">
        <v>83</v>
      </c>
      <c r="AW849" s="14" t="s">
        <v>33</v>
      </c>
      <c r="AX849" s="14" t="s">
        <v>72</v>
      </c>
      <c r="AY849" s="250" t="s">
        <v>126</v>
      </c>
    </row>
    <row r="850" s="14" customFormat="1">
      <c r="A850" s="14"/>
      <c r="B850" s="240"/>
      <c r="C850" s="241"/>
      <c r="D850" s="210" t="s">
        <v>212</v>
      </c>
      <c r="E850" s="242" t="s">
        <v>19</v>
      </c>
      <c r="F850" s="243" t="s">
        <v>247</v>
      </c>
      <c r="G850" s="241"/>
      <c r="H850" s="244">
        <v>-1.8180000000000001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212</v>
      </c>
      <c r="AU850" s="250" t="s">
        <v>83</v>
      </c>
      <c r="AV850" s="14" t="s">
        <v>83</v>
      </c>
      <c r="AW850" s="14" t="s">
        <v>33</v>
      </c>
      <c r="AX850" s="14" t="s">
        <v>72</v>
      </c>
      <c r="AY850" s="250" t="s">
        <v>126</v>
      </c>
    </row>
    <row r="851" s="14" customFormat="1">
      <c r="A851" s="14"/>
      <c r="B851" s="240"/>
      <c r="C851" s="241"/>
      <c r="D851" s="210" t="s">
        <v>212</v>
      </c>
      <c r="E851" s="242" t="s">
        <v>19</v>
      </c>
      <c r="F851" s="243" t="s">
        <v>845</v>
      </c>
      <c r="G851" s="241"/>
      <c r="H851" s="244">
        <v>-1.3500000000000001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212</v>
      </c>
      <c r="AU851" s="250" t="s">
        <v>83</v>
      </c>
      <c r="AV851" s="14" t="s">
        <v>83</v>
      </c>
      <c r="AW851" s="14" t="s">
        <v>33</v>
      </c>
      <c r="AX851" s="14" t="s">
        <v>72</v>
      </c>
      <c r="AY851" s="250" t="s">
        <v>126</v>
      </c>
    </row>
    <row r="852" s="14" customFormat="1">
      <c r="A852" s="14"/>
      <c r="B852" s="240"/>
      <c r="C852" s="241"/>
      <c r="D852" s="210" t="s">
        <v>212</v>
      </c>
      <c r="E852" s="242" t="s">
        <v>19</v>
      </c>
      <c r="F852" s="243" t="s">
        <v>846</v>
      </c>
      <c r="G852" s="241"/>
      <c r="H852" s="244">
        <v>0.97499999999999998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212</v>
      </c>
      <c r="AU852" s="250" t="s">
        <v>83</v>
      </c>
      <c r="AV852" s="14" t="s">
        <v>83</v>
      </c>
      <c r="AW852" s="14" t="s">
        <v>33</v>
      </c>
      <c r="AX852" s="14" t="s">
        <v>72</v>
      </c>
      <c r="AY852" s="250" t="s">
        <v>126</v>
      </c>
    </row>
    <row r="853" s="14" customFormat="1">
      <c r="A853" s="14"/>
      <c r="B853" s="240"/>
      <c r="C853" s="241"/>
      <c r="D853" s="210" t="s">
        <v>212</v>
      </c>
      <c r="E853" s="242" t="s">
        <v>19</v>
      </c>
      <c r="F853" s="243" t="s">
        <v>847</v>
      </c>
      <c r="G853" s="241"/>
      <c r="H853" s="244">
        <v>-1.0800000000000001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212</v>
      </c>
      <c r="AU853" s="250" t="s">
        <v>83</v>
      </c>
      <c r="AV853" s="14" t="s">
        <v>83</v>
      </c>
      <c r="AW853" s="14" t="s">
        <v>33</v>
      </c>
      <c r="AX853" s="14" t="s">
        <v>72</v>
      </c>
      <c r="AY853" s="250" t="s">
        <v>126</v>
      </c>
    </row>
    <row r="854" s="14" customFormat="1">
      <c r="A854" s="14"/>
      <c r="B854" s="240"/>
      <c r="C854" s="241"/>
      <c r="D854" s="210" t="s">
        <v>212</v>
      </c>
      <c r="E854" s="242" t="s">
        <v>19</v>
      </c>
      <c r="F854" s="243" t="s">
        <v>848</v>
      </c>
      <c r="G854" s="241"/>
      <c r="H854" s="244">
        <v>1.2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212</v>
      </c>
      <c r="AU854" s="250" t="s">
        <v>83</v>
      </c>
      <c r="AV854" s="14" t="s">
        <v>83</v>
      </c>
      <c r="AW854" s="14" t="s">
        <v>33</v>
      </c>
      <c r="AX854" s="14" t="s">
        <v>72</v>
      </c>
      <c r="AY854" s="250" t="s">
        <v>126</v>
      </c>
    </row>
    <row r="855" s="13" customFormat="1">
      <c r="A855" s="13"/>
      <c r="B855" s="230"/>
      <c r="C855" s="231"/>
      <c r="D855" s="210" t="s">
        <v>212</v>
      </c>
      <c r="E855" s="232" t="s">
        <v>19</v>
      </c>
      <c r="F855" s="233" t="s">
        <v>849</v>
      </c>
      <c r="G855" s="231"/>
      <c r="H855" s="232" t="s">
        <v>19</v>
      </c>
      <c r="I855" s="234"/>
      <c r="J855" s="231"/>
      <c r="K855" s="231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212</v>
      </c>
      <c r="AU855" s="239" t="s">
        <v>83</v>
      </c>
      <c r="AV855" s="13" t="s">
        <v>80</v>
      </c>
      <c r="AW855" s="13" t="s">
        <v>33</v>
      </c>
      <c r="AX855" s="13" t="s">
        <v>72</v>
      </c>
      <c r="AY855" s="239" t="s">
        <v>126</v>
      </c>
    </row>
    <row r="856" s="14" customFormat="1">
      <c r="A856" s="14"/>
      <c r="B856" s="240"/>
      <c r="C856" s="241"/>
      <c r="D856" s="210" t="s">
        <v>212</v>
      </c>
      <c r="E856" s="242" t="s">
        <v>19</v>
      </c>
      <c r="F856" s="243" t="s">
        <v>850</v>
      </c>
      <c r="G856" s="241"/>
      <c r="H856" s="244">
        <v>36.399999999999999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212</v>
      </c>
      <c r="AU856" s="250" t="s">
        <v>83</v>
      </c>
      <c r="AV856" s="14" t="s">
        <v>83</v>
      </c>
      <c r="AW856" s="14" t="s">
        <v>33</v>
      </c>
      <c r="AX856" s="14" t="s">
        <v>72</v>
      </c>
      <c r="AY856" s="250" t="s">
        <v>126</v>
      </c>
    </row>
    <row r="857" s="14" customFormat="1">
      <c r="A857" s="14"/>
      <c r="B857" s="240"/>
      <c r="C857" s="241"/>
      <c r="D857" s="210" t="s">
        <v>212</v>
      </c>
      <c r="E857" s="242" t="s">
        <v>19</v>
      </c>
      <c r="F857" s="243" t="s">
        <v>311</v>
      </c>
      <c r="G857" s="241"/>
      <c r="H857" s="244">
        <v>-3.6360000000000001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212</v>
      </c>
      <c r="AU857" s="250" t="s">
        <v>83</v>
      </c>
      <c r="AV857" s="14" t="s">
        <v>83</v>
      </c>
      <c r="AW857" s="14" t="s">
        <v>33</v>
      </c>
      <c r="AX857" s="14" t="s">
        <v>72</v>
      </c>
      <c r="AY857" s="250" t="s">
        <v>126</v>
      </c>
    </row>
    <row r="858" s="14" customFormat="1">
      <c r="A858" s="14"/>
      <c r="B858" s="240"/>
      <c r="C858" s="241"/>
      <c r="D858" s="210" t="s">
        <v>212</v>
      </c>
      <c r="E858" s="242" t="s">
        <v>19</v>
      </c>
      <c r="F858" s="243" t="s">
        <v>288</v>
      </c>
      <c r="G858" s="241"/>
      <c r="H858" s="244">
        <v>-1.6160000000000001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212</v>
      </c>
      <c r="AU858" s="250" t="s">
        <v>83</v>
      </c>
      <c r="AV858" s="14" t="s">
        <v>83</v>
      </c>
      <c r="AW858" s="14" t="s">
        <v>33</v>
      </c>
      <c r="AX858" s="14" t="s">
        <v>72</v>
      </c>
      <c r="AY858" s="250" t="s">
        <v>126</v>
      </c>
    </row>
    <row r="859" s="13" customFormat="1">
      <c r="A859" s="13"/>
      <c r="B859" s="230"/>
      <c r="C859" s="231"/>
      <c r="D859" s="210" t="s">
        <v>212</v>
      </c>
      <c r="E859" s="232" t="s">
        <v>19</v>
      </c>
      <c r="F859" s="233" t="s">
        <v>851</v>
      </c>
      <c r="G859" s="231"/>
      <c r="H859" s="232" t="s">
        <v>19</v>
      </c>
      <c r="I859" s="234"/>
      <c r="J859" s="231"/>
      <c r="K859" s="231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212</v>
      </c>
      <c r="AU859" s="239" t="s">
        <v>83</v>
      </c>
      <c r="AV859" s="13" t="s">
        <v>80</v>
      </c>
      <c r="AW859" s="13" t="s">
        <v>33</v>
      </c>
      <c r="AX859" s="13" t="s">
        <v>72</v>
      </c>
      <c r="AY859" s="239" t="s">
        <v>126</v>
      </c>
    </row>
    <row r="860" s="14" customFormat="1">
      <c r="A860" s="14"/>
      <c r="B860" s="240"/>
      <c r="C860" s="241"/>
      <c r="D860" s="210" t="s">
        <v>212</v>
      </c>
      <c r="E860" s="242" t="s">
        <v>19</v>
      </c>
      <c r="F860" s="243" t="s">
        <v>852</v>
      </c>
      <c r="G860" s="241"/>
      <c r="H860" s="244">
        <v>23.800000000000001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212</v>
      </c>
      <c r="AU860" s="250" t="s">
        <v>83</v>
      </c>
      <c r="AV860" s="14" t="s">
        <v>83</v>
      </c>
      <c r="AW860" s="14" t="s">
        <v>33</v>
      </c>
      <c r="AX860" s="14" t="s">
        <v>72</v>
      </c>
      <c r="AY860" s="250" t="s">
        <v>126</v>
      </c>
    </row>
    <row r="861" s="14" customFormat="1">
      <c r="A861" s="14"/>
      <c r="B861" s="240"/>
      <c r="C861" s="241"/>
      <c r="D861" s="210" t="s">
        <v>212</v>
      </c>
      <c r="E861" s="242" t="s">
        <v>19</v>
      </c>
      <c r="F861" s="243" t="s">
        <v>247</v>
      </c>
      <c r="G861" s="241"/>
      <c r="H861" s="244">
        <v>-1.8180000000000001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212</v>
      </c>
      <c r="AU861" s="250" t="s">
        <v>83</v>
      </c>
      <c r="AV861" s="14" t="s">
        <v>83</v>
      </c>
      <c r="AW861" s="14" t="s">
        <v>33</v>
      </c>
      <c r="AX861" s="14" t="s">
        <v>72</v>
      </c>
      <c r="AY861" s="250" t="s">
        <v>126</v>
      </c>
    </row>
    <row r="862" s="14" customFormat="1">
      <c r="A862" s="14"/>
      <c r="B862" s="240"/>
      <c r="C862" s="241"/>
      <c r="D862" s="210" t="s">
        <v>212</v>
      </c>
      <c r="E862" s="242" t="s">
        <v>19</v>
      </c>
      <c r="F862" s="243" t="s">
        <v>853</v>
      </c>
      <c r="G862" s="241"/>
      <c r="H862" s="244">
        <v>-0.54000000000000004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212</v>
      </c>
      <c r="AU862" s="250" t="s">
        <v>83</v>
      </c>
      <c r="AV862" s="14" t="s">
        <v>83</v>
      </c>
      <c r="AW862" s="14" t="s">
        <v>33</v>
      </c>
      <c r="AX862" s="14" t="s">
        <v>72</v>
      </c>
      <c r="AY862" s="250" t="s">
        <v>126</v>
      </c>
    </row>
    <row r="863" s="14" customFormat="1">
      <c r="A863" s="14"/>
      <c r="B863" s="240"/>
      <c r="C863" s="241"/>
      <c r="D863" s="210" t="s">
        <v>212</v>
      </c>
      <c r="E863" s="242" t="s">
        <v>19</v>
      </c>
      <c r="F863" s="243" t="s">
        <v>854</v>
      </c>
      <c r="G863" s="241"/>
      <c r="H863" s="244">
        <v>0.59999999999999998</v>
      </c>
      <c r="I863" s="245"/>
      <c r="J863" s="241"/>
      <c r="K863" s="241"/>
      <c r="L863" s="246"/>
      <c r="M863" s="247"/>
      <c r="N863" s="248"/>
      <c r="O863" s="248"/>
      <c r="P863" s="248"/>
      <c r="Q863" s="248"/>
      <c r="R863" s="248"/>
      <c r="S863" s="248"/>
      <c r="T863" s="249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0" t="s">
        <v>212</v>
      </c>
      <c r="AU863" s="250" t="s">
        <v>83</v>
      </c>
      <c r="AV863" s="14" t="s">
        <v>83</v>
      </c>
      <c r="AW863" s="14" t="s">
        <v>33</v>
      </c>
      <c r="AX863" s="14" t="s">
        <v>72</v>
      </c>
      <c r="AY863" s="250" t="s">
        <v>126</v>
      </c>
    </row>
    <row r="864" s="13" customFormat="1">
      <c r="A864" s="13"/>
      <c r="B864" s="230"/>
      <c r="C864" s="231"/>
      <c r="D864" s="210" t="s">
        <v>212</v>
      </c>
      <c r="E864" s="232" t="s">
        <v>19</v>
      </c>
      <c r="F864" s="233" t="s">
        <v>855</v>
      </c>
      <c r="G864" s="231"/>
      <c r="H864" s="232" t="s">
        <v>19</v>
      </c>
      <c r="I864" s="234"/>
      <c r="J864" s="231"/>
      <c r="K864" s="231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212</v>
      </c>
      <c r="AU864" s="239" t="s">
        <v>83</v>
      </c>
      <c r="AV864" s="13" t="s">
        <v>80</v>
      </c>
      <c r="AW864" s="13" t="s">
        <v>33</v>
      </c>
      <c r="AX864" s="13" t="s">
        <v>72</v>
      </c>
      <c r="AY864" s="239" t="s">
        <v>126</v>
      </c>
    </row>
    <row r="865" s="14" customFormat="1">
      <c r="A865" s="14"/>
      <c r="B865" s="240"/>
      <c r="C865" s="241"/>
      <c r="D865" s="210" t="s">
        <v>212</v>
      </c>
      <c r="E865" s="242" t="s">
        <v>19</v>
      </c>
      <c r="F865" s="243" t="s">
        <v>856</v>
      </c>
      <c r="G865" s="241"/>
      <c r="H865" s="244">
        <v>35.350000000000001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212</v>
      </c>
      <c r="AU865" s="250" t="s">
        <v>83</v>
      </c>
      <c r="AV865" s="14" t="s">
        <v>83</v>
      </c>
      <c r="AW865" s="14" t="s">
        <v>33</v>
      </c>
      <c r="AX865" s="14" t="s">
        <v>72</v>
      </c>
      <c r="AY865" s="250" t="s">
        <v>126</v>
      </c>
    </row>
    <row r="866" s="14" customFormat="1">
      <c r="A866" s="14"/>
      <c r="B866" s="240"/>
      <c r="C866" s="241"/>
      <c r="D866" s="210" t="s">
        <v>212</v>
      </c>
      <c r="E866" s="242" t="s">
        <v>19</v>
      </c>
      <c r="F866" s="243" t="s">
        <v>288</v>
      </c>
      <c r="G866" s="241"/>
      <c r="H866" s="244">
        <v>-1.6160000000000001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212</v>
      </c>
      <c r="AU866" s="250" t="s">
        <v>83</v>
      </c>
      <c r="AV866" s="14" t="s">
        <v>83</v>
      </c>
      <c r="AW866" s="14" t="s">
        <v>33</v>
      </c>
      <c r="AX866" s="14" t="s">
        <v>72</v>
      </c>
      <c r="AY866" s="250" t="s">
        <v>126</v>
      </c>
    </row>
    <row r="867" s="14" customFormat="1">
      <c r="A867" s="14"/>
      <c r="B867" s="240"/>
      <c r="C867" s="241"/>
      <c r="D867" s="210" t="s">
        <v>212</v>
      </c>
      <c r="E867" s="242" t="s">
        <v>19</v>
      </c>
      <c r="F867" s="243" t="s">
        <v>853</v>
      </c>
      <c r="G867" s="241"/>
      <c r="H867" s="244">
        <v>-0.54000000000000004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212</v>
      </c>
      <c r="AU867" s="250" t="s">
        <v>83</v>
      </c>
      <c r="AV867" s="14" t="s">
        <v>83</v>
      </c>
      <c r="AW867" s="14" t="s">
        <v>33</v>
      </c>
      <c r="AX867" s="14" t="s">
        <v>72</v>
      </c>
      <c r="AY867" s="250" t="s">
        <v>126</v>
      </c>
    </row>
    <row r="868" s="14" customFormat="1">
      <c r="A868" s="14"/>
      <c r="B868" s="240"/>
      <c r="C868" s="241"/>
      <c r="D868" s="210" t="s">
        <v>212</v>
      </c>
      <c r="E868" s="242" t="s">
        <v>19</v>
      </c>
      <c r="F868" s="243" t="s">
        <v>854</v>
      </c>
      <c r="G868" s="241"/>
      <c r="H868" s="244">
        <v>0.59999999999999998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212</v>
      </c>
      <c r="AU868" s="250" t="s">
        <v>83</v>
      </c>
      <c r="AV868" s="14" t="s">
        <v>83</v>
      </c>
      <c r="AW868" s="14" t="s">
        <v>33</v>
      </c>
      <c r="AX868" s="14" t="s">
        <v>72</v>
      </c>
      <c r="AY868" s="250" t="s">
        <v>126</v>
      </c>
    </row>
    <row r="869" s="14" customFormat="1">
      <c r="A869" s="14"/>
      <c r="B869" s="240"/>
      <c r="C869" s="241"/>
      <c r="D869" s="210" t="s">
        <v>212</v>
      </c>
      <c r="E869" s="242" t="s">
        <v>19</v>
      </c>
      <c r="F869" s="243" t="s">
        <v>845</v>
      </c>
      <c r="G869" s="241"/>
      <c r="H869" s="244">
        <v>-1.3500000000000001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212</v>
      </c>
      <c r="AU869" s="250" t="s">
        <v>83</v>
      </c>
      <c r="AV869" s="14" t="s">
        <v>83</v>
      </c>
      <c r="AW869" s="14" t="s">
        <v>33</v>
      </c>
      <c r="AX869" s="14" t="s">
        <v>72</v>
      </c>
      <c r="AY869" s="250" t="s">
        <v>126</v>
      </c>
    </row>
    <row r="870" s="14" customFormat="1">
      <c r="A870" s="14"/>
      <c r="B870" s="240"/>
      <c r="C870" s="241"/>
      <c r="D870" s="210" t="s">
        <v>212</v>
      </c>
      <c r="E870" s="242" t="s">
        <v>19</v>
      </c>
      <c r="F870" s="243" t="s">
        <v>846</v>
      </c>
      <c r="G870" s="241"/>
      <c r="H870" s="244">
        <v>0.97499999999999998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212</v>
      </c>
      <c r="AU870" s="250" t="s">
        <v>83</v>
      </c>
      <c r="AV870" s="14" t="s">
        <v>83</v>
      </c>
      <c r="AW870" s="14" t="s">
        <v>33</v>
      </c>
      <c r="AX870" s="14" t="s">
        <v>72</v>
      </c>
      <c r="AY870" s="250" t="s">
        <v>126</v>
      </c>
    </row>
    <row r="871" s="13" customFormat="1">
      <c r="A871" s="13"/>
      <c r="B871" s="230"/>
      <c r="C871" s="231"/>
      <c r="D871" s="210" t="s">
        <v>212</v>
      </c>
      <c r="E871" s="232" t="s">
        <v>19</v>
      </c>
      <c r="F871" s="233" t="s">
        <v>857</v>
      </c>
      <c r="G871" s="231"/>
      <c r="H871" s="232" t="s">
        <v>19</v>
      </c>
      <c r="I871" s="234"/>
      <c r="J871" s="231"/>
      <c r="K871" s="231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212</v>
      </c>
      <c r="AU871" s="239" t="s">
        <v>83</v>
      </c>
      <c r="AV871" s="13" t="s">
        <v>80</v>
      </c>
      <c r="AW871" s="13" t="s">
        <v>33</v>
      </c>
      <c r="AX871" s="13" t="s">
        <v>72</v>
      </c>
      <c r="AY871" s="239" t="s">
        <v>126</v>
      </c>
    </row>
    <row r="872" s="14" customFormat="1">
      <c r="A872" s="14"/>
      <c r="B872" s="240"/>
      <c r="C872" s="241"/>
      <c r="D872" s="210" t="s">
        <v>212</v>
      </c>
      <c r="E872" s="242" t="s">
        <v>19</v>
      </c>
      <c r="F872" s="243" t="s">
        <v>858</v>
      </c>
      <c r="G872" s="241"/>
      <c r="H872" s="244">
        <v>51.840000000000003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212</v>
      </c>
      <c r="AU872" s="250" t="s">
        <v>83</v>
      </c>
      <c r="AV872" s="14" t="s">
        <v>83</v>
      </c>
      <c r="AW872" s="14" t="s">
        <v>33</v>
      </c>
      <c r="AX872" s="14" t="s">
        <v>72</v>
      </c>
      <c r="AY872" s="250" t="s">
        <v>126</v>
      </c>
    </row>
    <row r="873" s="14" customFormat="1">
      <c r="A873" s="14"/>
      <c r="B873" s="240"/>
      <c r="C873" s="241"/>
      <c r="D873" s="210" t="s">
        <v>212</v>
      </c>
      <c r="E873" s="242" t="s">
        <v>19</v>
      </c>
      <c r="F873" s="243" t="s">
        <v>859</v>
      </c>
      <c r="G873" s="241"/>
      <c r="H873" s="244">
        <v>36.359999999999999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212</v>
      </c>
      <c r="AU873" s="250" t="s">
        <v>83</v>
      </c>
      <c r="AV873" s="14" t="s">
        <v>83</v>
      </c>
      <c r="AW873" s="14" t="s">
        <v>33</v>
      </c>
      <c r="AX873" s="14" t="s">
        <v>72</v>
      </c>
      <c r="AY873" s="250" t="s">
        <v>126</v>
      </c>
    </row>
    <row r="874" s="14" customFormat="1">
      <c r="A874" s="14"/>
      <c r="B874" s="240"/>
      <c r="C874" s="241"/>
      <c r="D874" s="210" t="s">
        <v>212</v>
      </c>
      <c r="E874" s="242" t="s">
        <v>19</v>
      </c>
      <c r="F874" s="243" t="s">
        <v>860</v>
      </c>
      <c r="G874" s="241"/>
      <c r="H874" s="244">
        <v>-5.04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212</v>
      </c>
      <c r="AU874" s="250" t="s">
        <v>83</v>
      </c>
      <c r="AV874" s="14" t="s">
        <v>83</v>
      </c>
      <c r="AW874" s="14" t="s">
        <v>33</v>
      </c>
      <c r="AX874" s="14" t="s">
        <v>72</v>
      </c>
      <c r="AY874" s="250" t="s">
        <v>126</v>
      </c>
    </row>
    <row r="875" s="14" customFormat="1">
      <c r="A875" s="14"/>
      <c r="B875" s="240"/>
      <c r="C875" s="241"/>
      <c r="D875" s="210" t="s">
        <v>212</v>
      </c>
      <c r="E875" s="242" t="s">
        <v>19</v>
      </c>
      <c r="F875" s="243" t="s">
        <v>861</v>
      </c>
      <c r="G875" s="241"/>
      <c r="H875" s="244">
        <v>2.9700000000000002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212</v>
      </c>
      <c r="AU875" s="250" t="s">
        <v>83</v>
      </c>
      <c r="AV875" s="14" t="s">
        <v>83</v>
      </c>
      <c r="AW875" s="14" t="s">
        <v>33</v>
      </c>
      <c r="AX875" s="14" t="s">
        <v>72</v>
      </c>
      <c r="AY875" s="250" t="s">
        <v>126</v>
      </c>
    </row>
    <row r="876" s="14" customFormat="1">
      <c r="A876" s="14"/>
      <c r="B876" s="240"/>
      <c r="C876" s="241"/>
      <c r="D876" s="210" t="s">
        <v>212</v>
      </c>
      <c r="E876" s="242" t="s">
        <v>19</v>
      </c>
      <c r="F876" s="243" t="s">
        <v>862</v>
      </c>
      <c r="G876" s="241"/>
      <c r="H876" s="244">
        <v>-9.8599999999999994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212</v>
      </c>
      <c r="AU876" s="250" t="s">
        <v>83</v>
      </c>
      <c r="AV876" s="14" t="s">
        <v>83</v>
      </c>
      <c r="AW876" s="14" t="s">
        <v>33</v>
      </c>
      <c r="AX876" s="14" t="s">
        <v>72</v>
      </c>
      <c r="AY876" s="250" t="s">
        <v>126</v>
      </c>
    </row>
    <row r="877" s="14" customFormat="1">
      <c r="A877" s="14"/>
      <c r="B877" s="240"/>
      <c r="C877" s="241"/>
      <c r="D877" s="210" t="s">
        <v>212</v>
      </c>
      <c r="E877" s="242" t="s">
        <v>19</v>
      </c>
      <c r="F877" s="243" t="s">
        <v>863</v>
      </c>
      <c r="G877" s="241"/>
      <c r="H877" s="244">
        <v>3.3799999999999999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0" t="s">
        <v>212</v>
      </c>
      <c r="AU877" s="250" t="s">
        <v>83</v>
      </c>
      <c r="AV877" s="14" t="s">
        <v>83</v>
      </c>
      <c r="AW877" s="14" t="s">
        <v>33</v>
      </c>
      <c r="AX877" s="14" t="s">
        <v>72</v>
      </c>
      <c r="AY877" s="250" t="s">
        <v>126</v>
      </c>
    </row>
    <row r="878" s="14" customFormat="1">
      <c r="A878" s="14"/>
      <c r="B878" s="240"/>
      <c r="C878" s="241"/>
      <c r="D878" s="210" t="s">
        <v>212</v>
      </c>
      <c r="E878" s="242" t="s">
        <v>19</v>
      </c>
      <c r="F878" s="243" t="s">
        <v>864</v>
      </c>
      <c r="G878" s="241"/>
      <c r="H878" s="244">
        <v>11.880000000000001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212</v>
      </c>
      <c r="AU878" s="250" t="s">
        <v>83</v>
      </c>
      <c r="AV878" s="14" t="s">
        <v>83</v>
      </c>
      <c r="AW878" s="14" t="s">
        <v>33</v>
      </c>
      <c r="AX878" s="14" t="s">
        <v>72</v>
      </c>
      <c r="AY878" s="250" t="s">
        <v>126</v>
      </c>
    </row>
    <row r="879" s="14" customFormat="1">
      <c r="A879" s="14"/>
      <c r="B879" s="240"/>
      <c r="C879" s="241"/>
      <c r="D879" s="210" t="s">
        <v>212</v>
      </c>
      <c r="E879" s="242" t="s">
        <v>19</v>
      </c>
      <c r="F879" s="243" t="s">
        <v>865</v>
      </c>
      <c r="G879" s="241"/>
      <c r="H879" s="244">
        <v>11.880000000000001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212</v>
      </c>
      <c r="AU879" s="250" t="s">
        <v>83</v>
      </c>
      <c r="AV879" s="14" t="s">
        <v>83</v>
      </c>
      <c r="AW879" s="14" t="s">
        <v>33</v>
      </c>
      <c r="AX879" s="14" t="s">
        <v>72</v>
      </c>
      <c r="AY879" s="250" t="s">
        <v>126</v>
      </c>
    </row>
    <row r="880" s="14" customFormat="1">
      <c r="A880" s="14"/>
      <c r="B880" s="240"/>
      <c r="C880" s="241"/>
      <c r="D880" s="210" t="s">
        <v>212</v>
      </c>
      <c r="E880" s="242" t="s">
        <v>19</v>
      </c>
      <c r="F880" s="243" t="s">
        <v>802</v>
      </c>
      <c r="G880" s="241"/>
      <c r="H880" s="244">
        <v>-9.0749999999999993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212</v>
      </c>
      <c r="AU880" s="250" t="s">
        <v>83</v>
      </c>
      <c r="AV880" s="14" t="s">
        <v>83</v>
      </c>
      <c r="AW880" s="14" t="s">
        <v>33</v>
      </c>
      <c r="AX880" s="14" t="s">
        <v>72</v>
      </c>
      <c r="AY880" s="250" t="s">
        <v>126</v>
      </c>
    </row>
    <row r="881" s="13" customFormat="1">
      <c r="A881" s="13"/>
      <c r="B881" s="230"/>
      <c r="C881" s="231"/>
      <c r="D881" s="210" t="s">
        <v>212</v>
      </c>
      <c r="E881" s="232" t="s">
        <v>19</v>
      </c>
      <c r="F881" s="233" t="s">
        <v>866</v>
      </c>
      <c r="G881" s="231"/>
      <c r="H881" s="232" t="s">
        <v>19</v>
      </c>
      <c r="I881" s="234"/>
      <c r="J881" s="231"/>
      <c r="K881" s="231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212</v>
      </c>
      <c r="AU881" s="239" t="s">
        <v>83</v>
      </c>
      <c r="AV881" s="13" t="s">
        <v>80</v>
      </c>
      <c r="AW881" s="13" t="s">
        <v>33</v>
      </c>
      <c r="AX881" s="13" t="s">
        <v>72</v>
      </c>
      <c r="AY881" s="239" t="s">
        <v>126</v>
      </c>
    </row>
    <row r="882" s="14" customFormat="1">
      <c r="A882" s="14"/>
      <c r="B882" s="240"/>
      <c r="C882" s="241"/>
      <c r="D882" s="210" t="s">
        <v>212</v>
      </c>
      <c r="E882" s="242" t="s">
        <v>19</v>
      </c>
      <c r="F882" s="243" t="s">
        <v>867</v>
      </c>
      <c r="G882" s="241"/>
      <c r="H882" s="244">
        <v>-87.616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212</v>
      </c>
      <c r="AU882" s="250" t="s">
        <v>83</v>
      </c>
      <c r="AV882" s="14" t="s">
        <v>83</v>
      </c>
      <c r="AW882" s="14" t="s">
        <v>33</v>
      </c>
      <c r="AX882" s="14" t="s">
        <v>72</v>
      </c>
      <c r="AY882" s="250" t="s">
        <v>126</v>
      </c>
    </row>
    <row r="883" s="15" customFormat="1">
      <c r="A883" s="15"/>
      <c r="B883" s="261"/>
      <c r="C883" s="262"/>
      <c r="D883" s="210" t="s">
        <v>212</v>
      </c>
      <c r="E883" s="263" t="s">
        <v>19</v>
      </c>
      <c r="F883" s="264" t="s">
        <v>248</v>
      </c>
      <c r="G883" s="262"/>
      <c r="H883" s="265">
        <v>777.529</v>
      </c>
      <c r="I883" s="266"/>
      <c r="J883" s="262"/>
      <c r="K883" s="262"/>
      <c r="L883" s="267"/>
      <c r="M883" s="268"/>
      <c r="N883" s="269"/>
      <c r="O883" s="269"/>
      <c r="P883" s="269"/>
      <c r="Q883" s="269"/>
      <c r="R883" s="269"/>
      <c r="S883" s="269"/>
      <c r="T883" s="270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71" t="s">
        <v>212</v>
      </c>
      <c r="AU883" s="271" t="s">
        <v>83</v>
      </c>
      <c r="AV883" s="15" t="s">
        <v>125</v>
      </c>
      <c r="AW883" s="15" t="s">
        <v>33</v>
      </c>
      <c r="AX883" s="15" t="s">
        <v>80</v>
      </c>
      <c r="AY883" s="271" t="s">
        <v>126</v>
      </c>
    </row>
    <row r="884" s="2" customFormat="1" ht="24.15" customHeight="1">
      <c r="A884" s="39"/>
      <c r="B884" s="40"/>
      <c r="C884" s="197" t="s">
        <v>1121</v>
      </c>
      <c r="D884" s="197" t="s">
        <v>127</v>
      </c>
      <c r="E884" s="198" t="s">
        <v>624</v>
      </c>
      <c r="F884" s="199" t="s">
        <v>625</v>
      </c>
      <c r="G884" s="200" t="s">
        <v>229</v>
      </c>
      <c r="H884" s="201">
        <v>777.529</v>
      </c>
      <c r="I884" s="202"/>
      <c r="J884" s="203">
        <f>ROUND(I884*H884,2)</f>
        <v>0</v>
      </c>
      <c r="K884" s="199" t="s">
        <v>172</v>
      </c>
      <c r="L884" s="45"/>
      <c r="M884" s="204" t="s">
        <v>19</v>
      </c>
      <c r="N884" s="205" t="s">
        <v>43</v>
      </c>
      <c r="O884" s="85"/>
      <c r="P884" s="206">
        <f>O884*H884</f>
        <v>0</v>
      </c>
      <c r="Q884" s="206">
        <v>0</v>
      </c>
      <c r="R884" s="206">
        <f>Q884*H884</f>
        <v>0</v>
      </c>
      <c r="S884" s="206">
        <v>0</v>
      </c>
      <c r="T884" s="207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08" t="s">
        <v>372</v>
      </c>
      <c r="AT884" s="208" t="s">
        <v>127</v>
      </c>
      <c r="AU884" s="208" t="s">
        <v>83</v>
      </c>
      <c r="AY884" s="18" t="s">
        <v>126</v>
      </c>
      <c r="BE884" s="209">
        <f>IF(N884="základní",J884,0)</f>
        <v>0</v>
      </c>
      <c r="BF884" s="209">
        <f>IF(N884="snížená",J884,0)</f>
        <v>0</v>
      </c>
      <c r="BG884" s="209">
        <f>IF(N884="zákl. přenesená",J884,0)</f>
        <v>0</v>
      </c>
      <c r="BH884" s="209">
        <f>IF(N884="sníž. přenesená",J884,0)</f>
        <v>0</v>
      </c>
      <c r="BI884" s="209">
        <f>IF(N884="nulová",J884,0)</f>
        <v>0</v>
      </c>
      <c r="BJ884" s="18" t="s">
        <v>80</v>
      </c>
      <c r="BK884" s="209">
        <f>ROUND(I884*H884,2)</f>
        <v>0</v>
      </c>
      <c r="BL884" s="18" t="s">
        <v>372</v>
      </c>
      <c r="BM884" s="208" t="s">
        <v>1122</v>
      </c>
    </row>
    <row r="885" s="2" customFormat="1">
      <c r="A885" s="39"/>
      <c r="B885" s="40"/>
      <c r="C885" s="41"/>
      <c r="D885" s="210" t="s">
        <v>132</v>
      </c>
      <c r="E885" s="41"/>
      <c r="F885" s="211" t="s">
        <v>627</v>
      </c>
      <c r="G885" s="41"/>
      <c r="H885" s="41"/>
      <c r="I885" s="212"/>
      <c r="J885" s="41"/>
      <c r="K885" s="41"/>
      <c r="L885" s="45"/>
      <c r="M885" s="213"/>
      <c r="N885" s="214"/>
      <c r="O885" s="85"/>
      <c r="P885" s="85"/>
      <c r="Q885" s="85"/>
      <c r="R885" s="85"/>
      <c r="S885" s="85"/>
      <c r="T885" s="86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132</v>
      </c>
      <c r="AU885" s="18" t="s">
        <v>83</v>
      </c>
    </row>
    <row r="886" s="2" customFormat="1">
      <c r="A886" s="39"/>
      <c r="B886" s="40"/>
      <c r="C886" s="41"/>
      <c r="D886" s="228" t="s">
        <v>175</v>
      </c>
      <c r="E886" s="41"/>
      <c r="F886" s="229" t="s">
        <v>628</v>
      </c>
      <c r="G886" s="41"/>
      <c r="H886" s="41"/>
      <c r="I886" s="212"/>
      <c r="J886" s="41"/>
      <c r="K886" s="41"/>
      <c r="L886" s="45"/>
      <c r="M886" s="213"/>
      <c r="N886" s="214"/>
      <c r="O886" s="85"/>
      <c r="P886" s="85"/>
      <c r="Q886" s="85"/>
      <c r="R886" s="85"/>
      <c r="S886" s="85"/>
      <c r="T886" s="86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T886" s="18" t="s">
        <v>175</v>
      </c>
      <c r="AU886" s="18" t="s">
        <v>83</v>
      </c>
    </row>
    <row r="887" s="14" customFormat="1">
      <c r="A887" s="14"/>
      <c r="B887" s="240"/>
      <c r="C887" s="241"/>
      <c r="D887" s="210" t="s">
        <v>212</v>
      </c>
      <c r="E887" s="242" t="s">
        <v>19</v>
      </c>
      <c r="F887" s="243" t="s">
        <v>1123</v>
      </c>
      <c r="G887" s="241"/>
      <c r="H887" s="244">
        <v>777.529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212</v>
      </c>
      <c r="AU887" s="250" t="s">
        <v>83</v>
      </c>
      <c r="AV887" s="14" t="s">
        <v>83</v>
      </c>
      <c r="AW887" s="14" t="s">
        <v>33</v>
      </c>
      <c r="AX887" s="14" t="s">
        <v>80</v>
      </c>
      <c r="AY887" s="250" t="s">
        <v>126</v>
      </c>
    </row>
    <row r="888" s="2" customFormat="1" ht="21.75" customHeight="1">
      <c r="A888" s="39"/>
      <c r="B888" s="40"/>
      <c r="C888" s="197" t="s">
        <v>1124</v>
      </c>
      <c r="D888" s="197" t="s">
        <v>127</v>
      </c>
      <c r="E888" s="198" t="s">
        <v>630</v>
      </c>
      <c r="F888" s="199" t="s">
        <v>631</v>
      </c>
      <c r="G888" s="200" t="s">
        <v>229</v>
      </c>
      <c r="H888" s="201">
        <v>57.149999999999999</v>
      </c>
      <c r="I888" s="202"/>
      <c r="J888" s="203">
        <f>ROUND(I888*H888,2)</f>
        <v>0</v>
      </c>
      <c r="K888" s="199" t="s">
        <v>172</v>
      </c>
      <c r="L888" s="45"/>
      <c r="M888" s="204" t="s">
        <v>19</v>
      </c>
      <c r="N888" s="205" t="s">
        <v>43</v>
      </c>
      <c r="O888" s="85"/>
      <c r="P888" s="206">
        <f>O888*H888</f>
        <v>0</v>
      </c>
      <c r="Q888" s="206">
        <v>0</v>
      </c>
      <c r="R888" s="206">
        <f>Q888*H888</f>
        <v>0</v>
      </c>
      <c r="S888" s="206">
        <v>0</v>
      </c>
      <c r="T888" s="207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08" t="s">
        <v>372</v>
      </c>
      <c r="AT888" s="208" t="s">
        <v>127</v>
      </c>
      <c r="AU888" s="208" t="s">
        <v>83</v>
      </c>
      <c r="AY888" s="18" t="s">
        <v>126</v>
      </c>
      <c r="BE888" s="209">
        <f>IF(N888="základní",J888,0)</f>
        <v>0</v>
      </c>
      <c r="BF888" s="209">
        <f>IF(N888="snížená",J888,0)</f>
        <v>0</v>
      </c>
      <c r="BG888" s="209">
        <f>IF(N888="zákl. přenesená",J888,0)</f>
        <v>0</v>
      </c>
      <c r="BH888" s="209">
        <f>IF(N888="sníž. přenesená",J888,0)</f>
        <v>0</v>
      </c>
      <c r="BI888" s="209">
        <f>IF(N888="nulová",J888,0)</f>
        <v>0</v>
      </c>
      <c r="BJ888" s="18" t="s">
        <v>80</v>
      </c>
      <c r="BK888" s="209">
        <f>ROUND(I888*H888,2)</f>
        <v>0</v>
      </c>
      <c r="BL888" s="18" t="s">
        <v>372</v>
      </c>
      <c r="BM888" s="208" t="s">
        <v>1125</v>
      </c>
    </row>
    <row r="889" s="2" customFormat="1">
      <c r="A889" s="39"/>
      <c r="B889" s="40"/>
      <c r="C889" s="41"/>
      <c r="D889" s="210" t="s">
        <v>132</v>
      </c>
      <c r="E889" s="41"/>
      <c r="F889" s="211" t="s">
        <v>633</v>
      </c>
      <c r="G889" s="41"/>
      <c r="H889" s="41"/>
      <c r="I889" s="212"/>
      <c r="J889" s="41"/>
      <c r="K889" s="41"/>
      <c r="L889" s="45"/>
      <c r="M889" s="213"/>
      <c r="N889" s="214"/>
      <c r="O889" s="85"/>
      <c r="P889" s="85"/>
      <c r="Q889" s="85"/>
      <c r="R889" s="85"/>
      <c r="S889" s="85"/>
      <c r="T889" s="86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132</v>
      </c>
      <c r="AU889" s="18" t="s">
        <v>83</v>
      </c>
    </row>
    <row r="890" s="2" customFormat="1">
      <c r="A890" s="39"/>
      <c r="B890" s="40"/>
      <c r="C890" s="41"/>
      <c r="D890" s="228" t="s">
        <v>175</v>
      </c>
      <c r="E890" s="41"/>
      <c r="F890" s="229" t="s">
        <v>634</v>
      </c>
      <c r="G890" s="41"/>
      <c r="H890" s="41"/>
      <c r="I890" s="212"/>
      <c r="J890" s="41"/>
      <c r="K890" s="41"/>
      <c r="L890" s="45"/>
      <c r="M890" s="213"/>
      <c r="N890" s="214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175</v>
      </c>
      <c r="AU890" s="18" t="s">
        <v>83</v>
      </c>
    </row>
    <row r="891" s="13" customFormat="1">
      <c r="A891" s="13"/>
      <c r="B891" s="230"/>
      <c r="C891" s="231"/>
      <c r="D891" s="210" t="s">
        <v>212</v>
      </c>
      <c r="E891" s="232" t="s">
        <v>19</v>
      </c>
      <c r="F891" s="233" t="s">
        <v>635</v>
      </c>
      <c r="G891" s="231"/>
      <c r="H891" s="232" t="s">
        <v>19</v>
      </c>
      <c r="I891" s="234"/>
      <c r="J891" s="231"/>
      <c r="K891" s="231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212</v>
      </c>
      <c r="AU891" s="239" t="s">
        <v>83</v>
      </c>
      <c r="AV891" s="13" t="s">
        <v>80</v>
      </c>
      <c r="AW891" s="13" t="s">
        <v>33</v>
      </c>
      <c r="AX891" s="13" t="s">
        <v>72</v>
      </c>
      <c r="AY891" s="239" t="s">
        <v>126</v>
      </c>
    </row>
    <row r="892" s="14" customFormat="1">
      <c r="A892" s="14"/>
      <c r="B892" s="240"/>
      <c r="C892" s="241"/>
      <c r="D892" s="210" t="s">
        <v>212</v>
      </c>
      <c r="E892" s="242" t="s">
        <v>19</v>
      </c>
      <c r="F892" s="243" t="s">
        <v>1126</v>
      </c>
      <c r="G892" s="241"/>
      <c r="H892" s="244">
        <v>47.25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212</v>
      </c>
      <c r="AU892" s="250" t="s">
        <v>83</v>
      </c>
      <c r="AV892" s="14" t="s">
        <v>83</v>
      </c>
      <c r="AW892" s="14" t="s">
        <v>33</v>
      </c>
      <c r="AX892" s="14" t="s">
        <v>72</v>
      </c>
      <c r="AY892" s="250" t="s">
        <v>126</v>
      </c>
    </row>
    <row r="893" s="14" customFormat="1">
      <c r="A893" s="14"/>
      <c r="B893" s="240"/>
      <c r="C893" s="241"/>
      <c r="D893" s="210" t="s">
        <v>212</v>
      </c>
      <c r="E893" s="242" t="s">
        <v>19</v>
      </c>
      <c r="F893" s="243" t="s">
        <v>1127</v>
      </c>
      <c r="G893" s="241"/>
      <c r="H893" s="244">
        <v>2.7000000000000002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212</v>
      </c>
      <c r="AU893" s="250" t="s">
        <v>83</v>
      </c>
      <c r="AV893" s="14" t="s">
        <v>83</v>
      </c>
      <c r="AW893" s="14" t="s">
        <v>33</v>
      </c>
      <c r="AX893" s="14" t="s">
        <v>72</v>
      </c>
      <c r="AY893" s="250" t="s">
        <v>126</v>
      </c>
    </row>
    <row r="894" s="14" customFormat="1">
      <c r="A894" s="14"/>
      <c r="B894" s="240"/>
      <c r="C894" s="241"/>
      <c r="D894" s="210" t="s">
        <v>212</v>
      </c>
      <c r="E894" s="242" t="s">
        <v>19</v>
      </c>
      <c r="F894" s="243" t="s">
        <v>1128</v>
      </c>
      <c r="G894" s="241"/>
      <c r="H894" s="244">
        <v>5.04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212</v>
      </c>
      <c r="AU894" s="250" t="s">
        <v>83</v>
      </c>
      <c r="AV894" s="14" t="s">
        <v>83</v>
      </c>
      <c r="AW894" s="14" t="s">
        <v>33</v>
      </c>
      <c r="AX894" s="14" t="s">
        <v>72</v>
      </c>
      <c r="AY894" s="250" t="s">
        <v>126</v>
      </c>
    </row>
    <row r="895" s="14" customFormat="1">
      <c r="A895" s="14"/>
      <c r="B895" s="240"/>
      <c r="C895" s="241"/>
      <c r="D895" s="210" t="s">
        <v>212</v>
      </c>
      <c r="E895" s="242" t="s">
        <v>19</v>
      </c>
      <c r="F895" s="243" t="s">
        <v>1129</v>
      </c>
      <c r="G895" s="241"/>
      <c r="H895" s="244">
        <v>2.1600000000000001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212</v>
      </c>
      <c r="AU895" s="250" t="s">
        <v>83</v>
      </c>
      <c r="AV895" s="14" t="s">
        <v>83</v>
      </c>
      <c r="AW895" s="14" t="s">
        <v>33</v>
      </c>
      <c r="AX895" s="14" t="s">
        <v>72</v>
      </c>
      <c r="AY895" s="250" t="s">
        <v>126</v>
      </c>
    </row>
    <row r="896" s="15" customFormat="1">
      <c r="A896" s="15"/>
      <c r="B896" s="261"/>
      <c r="C896" s="262"/>
      <c r="D896" s="210" t="s">
        <v>212</v>
      </c>
      <c r="E896" s="263" t="s">
        <v>19</v>
      </c>
      <c r="F896" s="264" t="s">
        <v>248</v>
      </c>
      <c r="G896" s="262"/>
      <c r="H896" s="265">
        <v>57.149999999999999</v>
      </c>
      <c r="I896" s="266"/>
      <c r="J896" s="262"/>
      <c r="K896" s="262"/>
      <c r="L896" s="267"/>
      <c r="M896" s="268"/>
      <c r="N896" s="269"/>
      <c r="O896" s="269"/>
      <c r="P896" s="269"/>
      <c r="Q896" s="269"/>
      <c r="R896" s="269"/>
      <c r="S896" s="269"/>
      <c r="T896" s="270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71" t="s">
        <v>212</v>
      </c>
      <c r="AU896" s="271" t="s">
        <v>83</v>
      </c>
      <c r="AV896" s="15" t="s">
        <v>125</v>
      </c>
      <c r="AW896" s="15" t="s">
        <v>33</v>
      </c>
      <c r="AX896" s="15" t="s">
        <v>80</v>
      </c>
      <c r="AY896" s="271" t="s">
        <v>126</v>
      </c>
    </row>
    <row r="897" s="2" customFormat="1" ht="16.5" customHeight="1">
      <c r="A897" s="39"/>
      <c r="B897" s="40"/>
      <c r="C897" s="251" t="s">
        <v>1130</v>
      </c>
      <c r="D897" s="251" t="s">
        <v>222</v>
      </c>
      <c r="E897" s="252" t="s">
        <v>645</v>
      </c>
      <c r="F897" s="253" t="s">
        <v>646</v>
      </c>
      <c r="G897" s="254" t="s">
        <v>229</v>
      </c>
      <c r="H897" s="255">
        <v>60.008000000000003</v>
      </c>
      <c r="I897" s="256"/>
      <c r="J897" s="257">
        <f>ROUND(I897*H897,2)</f>
        <v>0</v>
      </c>
      <c r="K897" s="253" t="s">
        <v>172</v>
      </c>
      <c r="L897" s="258"/>
      <c r="M897" s="259" t="s">
        <v>19</v>
      </c>
      <c r="N897" s="260" t="s">
        <v>43</v>
      </c>
      <c r="O897" s="85"/>
      <c r="P897" s="206">
        <f>O897*H897</f>
        <v>0</v>
      </c>
      <c r="Q897" s="206">
        <v>0</v>
      </c>
      <c r="R897" s="206">
        <f>Q897*H897</f>
        <v>0</v>
      </c>
      <c r="S897" s="206">
        <v>0</v>
      </c>
      <c r="T897" s="207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08" t="s">
        <v>462</v>
      </c>
      <c r="AT897" s="208" t="s">
        <v>222</v>
      </c>
      <c r="AU897" s="208" t="s">
        <v>83</v>
      </c>
      <c r="AY897" s="18" t="s">
        <v>126</v>
      </c>
      <c r="BE897" s="209">
        <f>IF(N897="základní",J897,0)</f>
        <v>0</v>
      </c>
      <c r="BF897" s="209">
        <f>IF(N897="snížená",J897,0)</f>
        <v>0</v>
      </c>
      <c r="BG897" s="209">
        <f>IF(N897="zákl. přenesená",J897,0)</f>
        <v>0</v>
      </c>
      <c r="BH897" s="209">
        <f>IF(N897="sníž. přenesená",J897,0)</f>
        <v>0</v>
      </c>
      <c r="BI897" s="209">
        <f>IF(N897="nulová",J897,0)</f>
        <v>0</v>
      </c>
      <c r="BJ897" s="18" t="s">
        <v>80</v>
      </c>
      <c r="BK897" s="209">
        <f>ROUND(I897*H897,2)</f>
        <v>0</v>
      </c>
      <c r="BL897" s="18" t="s">
        <v>372</v>
      </c>
      <c r="BM897" s="208" t="s">
        <v>1131</v>
      </c>
    </row>
    <row r="898" s="2" customFormat="1">
      <c r="A898" s="39"/>
      <c r="B898" s="40"/>
      <c r="C898" s="41"/>
      <c r="D898" s="210" t="s">
        <v>132</v>
      </c>
      <c r="E898" s="41"/>
      <c r="F898" s="211" t="s">
        <v>646</v>
      </c>
      <c r="G898" s="41"/>
      <c r="H898" s="41"/>
      <c r="I898" s="212"/>
      <c r="J898" s="41"/>
      <c r="K898" s="41"/>
      <c r="L898" s="45"/>
      <c r="M898" s="213"/>
      <c r="N898" s="214"/>
      <c r="O898" s="85"/>
      <c r="P898" s="85"/>
      <c r="Q898" s="85"/>
      <c r="R898" s="85"/>
      <c r="S898" s="85"/>
      <c r="T898" s="86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132</v>
      </c>
      <c r="AU898" s="18" t="s">
        <v>83</v>
      </c>
    </row>
    <row r="899" s="14" customFormat="1">
      <c r="A899" s="14"/>
      <c r="B899" s="240"/>
      <c r="C899" s="241"/>
      <c r="D899" s="210" t="s">
        <v>212</v>
      </c>
      <c r="E899" s="241"/>
      <c r="F899" s="243" t="s">
        <v>1132</v>
      </c>
      <c r="G899" s="241"/>
      <c r="H899" s="244">
        <v>60.008000000000003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212</v>
      </c>
      <c r="AU899" s="250" t="s">
        <v>83</v>
      </c>
      <c r="AV899" s="14" t="s">
        <v>83</v>
      </c>
      <c r="AW899" s="14" t="s">
        <v>4</v>
      </c>
      <c r="AX899" s="14" t="s">
        <v>80</v>
      </c>
      <c r="AY899" s="250" t="s">
        <v>126</v>
      </c>
    </row>
    <row r="900" s="2" customFormat="1" ht="24.15" customHeight="1">
      <c r="A900" s="39"/>
      <c r="B900" s="40"/>
      <c r="C900" s="197" t="s">
        <v>1133</v>
      </c>
      <c r="D900" s="197" t="s">
        <v>127</v>
      </c>
      <c r="E900" s="198" t="s">
        <v>650</v>
      </c>
      <c r="F900" s="199" t="s">
        <v>651</v>
      </c>
      <c r="G900" s="200" t="s">
        <v>229</v>
      </c>
      <c r="H900" s="201">
        <v>1074.8889999999999</v>
      </c>
      <c r="I900" s="202"/>
      <c r="J900" s="203">
        <f>ROUND(I900*H900,2)</f>
        <v>0</v>
      </c>
      <c r="K900" s="199" t="s">
        <v>172</v>
      </c>
      <c r="L900" s="45"/>
      <c r="M900" s="204" t="s">
        <v>19</v>
      </c>
      <c r="N900" s="205" t="s">
        <v>43</v>
      </c>
      <c r="O900" s="85"/>
      <c r="P900" s="206">
        <f>O900*H900</f>
        <v>0</v>
      </c>
      <c r="Q900" s="206">
        <v>0.00020000000000000001</v>
      </c>
      <c r="R900" s="206">
        <f>Q900*H900</f>
        <v>0.2149778</v>
      </c>
      <c r="S900" s="206">
        <v>0</v>
      </c>
      <c r="T900" s="207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08" t="s">
        <v>372</v>
      </c>
      <c r="AT900" s="208" t="s">
        <v>127</v>
      </c>
      <c r="AU900" s="208" t="s">
        <v>83</v>
      </c>
      <c r="AY900" s="18" t="s">
        <v>126</v>
      </c>
      <c r="BE900" s="209">
        <f>IF(N900="základní",J900,0)</f>
        <v>0</v>
      </c>
      <c r="BF900" s="209">
        <f>IF(N900="snížená",J900,0)</f>
        <v>0</v>
      </c>
      <c r="BG900" s="209">
        <f>IF(N900="zákl. přenesená",J900,0)</f>
        <v>0</v>
      </c>
      <c r="BH900" s="209">
        <f>IF(N900="sníž. přenesená",J900,0)</f>
        <v>0</v>
      </c>
      <c r="BI900" s="209">
        <f>IF(N900="nulová",J900,0)</f>
        <v>0</v>
      </c>
      <c r="BJ900" s="18" t="s">
        <v>80</v>
      </c>
      <c r="BK900" s="209">
        <f>ROUND(I900*H900,2)</f>
        <v>0</v>
      </c>
      <c r="BL900" s="18" t="s">
        <v>372</v>
      </c>
      <c r="BM900" s="208" t="s">
        <v>1134</v>
      </c>
    </row>
    <row r="901" s="2" customFormat="1">
      <c r="A901" s="39"/>
      <c r="B901" s="40"/>
      <c r="C901" s="41"/>
      <c r="D901" s="210" t="s">
        <v>132</v>
      </c>
      <c r="E901" s="41"/>
      <c r="F901" s="211" t="s">
        <v>653</v>
      </c>
      <c r="G901" s="41"/>
      <c r="H901" s="41"/>
      <c r="I901" s="212"/>
      <c r="J901" s="41"/>
      <c r="K901" s="41"/>
      <c r="L901" s="45"/>
      <c r="M901" s="213"/>
      <c r="N901" s="214"/>
      <c r="O901" s="85"/>
      <c r="P901" s="85"/>
      <c r="Q901" s="85"/>
      <c r="R901" s="85"/>
      <c r="S901" s="85"/>
      <c r="T901" s="86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132</v>
      </c>
      <c r="AU901" s="18" t="s">
        <v>83</v>
      </c>
    </row>
    <row r="902" s="2" customFormat="1">
      <c r="A902" s="39"/>
      <c r="B902" s="40"/>
      <c r="C902" s="41"/>
      <c r="D902" s="228" t="s">
        <v>175</v>
      </c>
      <c r="E902" s="41"/>
      <c r="F902" s="229" t="s">
        <v>654</v>
      </c>
      <c r="G902" s="41"/>
      <c r="H902" s="41"/>
      <c r="I902" s="212"/>
      <c r="J902" s="41"/>
      <c r="K902" s="41"/>
      <c r="L902" s="45"/>
      <c r="M902" s="213"/>
      <c r="N902" s="214"/>
      <c r="O902" s="85"/>
      <c r="P902" s="85"/>
      <c r="Q902" s="85"/>
      <c r="R902" s="85"/>
      <c r="S902" s="85"/>
      <c r="T902" s="86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175</v>
      </c>
      <c r="AU902" s="18" t="s">
        <v>83</v>
      </c>
    </row>
    <row r="903" s="14" customFormat="1">
      <c r="A903" s="14"/>
      <c r="B903" s="240"/>
      <c r="C903" s="241"/>
      <c r="D903" s="210" t="s">
        <v>212</v>
      </c>
      <c r="E903" s="242" t="s">
        <v>19</v>
      </c>
      <c r="F903" s="243" t="s">
        <v>1123</v>
      </c>
      <c r="G903" s="241"/>
      <c r="H903" s="244">
        <v>777.529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212</v>
      </c>
      <c r="AU903" s="250" t="s">
        <v>83</v>
      </c>
      <c r="AV903" s="14" t="s">
        <v>83</v>
      </c>
      <c r="AW903" s="14" t="s">
        <v>33</v>
      </c>
      <c r="AX903" s="14" t="s">
        <v>72</v>
      </c>
      <c r="AY903" s="250" t="s">
        <v>126</v>
      </c>
    </row>
    <row r="904" s="14" customFormat="1">
      <c r="A904" s="14"/>
      <c r="B904" s="240"/>
      <c r="C904" s="241"/>
      <c r="D904" s="210" t="s">
        <v>212</v>
      </c>
      <c r="E904" s="242" t="s">
        <v>19</v>
      </c>
      <c r="F904" s="243" t="s">
        <v>1135</v>
      </c>
      <c r="G904" s="241"/>
      <c r="H904" s="244">
        <v>297.36000000000001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212</v>
      </c>
      <c r="AU904" s="250" t="s">
        <v>83</v>
      </c>
      <c r="AV904" s="14" t="s">
        <v>83</v>
      </c>
      <c r="AW904" s="14" t="s">
        <v>33</v>
      </c>
      <c r="AX904" s="14" t="s">
        <v>72</v>
      </c>
      <c r="AY904" s="250" t="s">
        <v>126</v>
      </c>
    </row>
    <row r="905" s="15" customFormat="1">
      <c r="A905" s="15"/>
      <c r="B905" s="261"/>
      <c r="C905" s="262"/>
      <c r="D905" s="210" t="s">
        <v>212</v>
      </c>
      <c r="E905" s="263" t="s">
        <v>19</v>
      </c>
      <c r="F905" s="264" t="s">
        <v>248</v>
      </c>
      <c r="G905" s="262"/>
      <c r="H905" s="265">
        <v>1074.8889999999999</v>
      </c>
      <c r="I905" s="266"/>
      <c r="J905" s="262"/>
      <c r="K905" s="262"/>
      <c r="L905" s="267"/>
      <c r="M905" s="268"/>
      <c r="N905" s="269"/>
      <c r="O905" s="269"/>
      <c r="P905" s="269"/>
      <c r="Q905" s="269"/>
      <c r="R905" s="269"/>
      <c r="S905" s="269"/>
      <c r="T905" s="270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1" t="s">
        <v>212</v>
      </c>
      <c r="AU905" s="271" t="s">
        <v>83</v>
      </c>
      <c r="AV905" s="15" t="s">
        <v>125</v>
      </c>
      <c r="AW905" s="15" t="s">
        <v>33</v>
      </c>
      <c r="AX905" s="15" t="s">
        <v>80</v>
      </c>
      <c r="AY905" s="271" t="s">
        <v>126</v>
      </c>
    </row>
    <row r="906" s="2" customFormat="1" ht="33" customHeight="1">
      <c r="A906" s="39"/>
      <c r="B906" s="40"/>
      <c r="C906" s="197" t="s">
        <v>1136</v>
      </c>
      <c r="D906" s="197" t="s">
        <v>127</v>
      </c>
      <c r="E906" s="198" t="s">
        <v>664</v>
      </c>
      <c r="F906" s="199" t="s">
        <v>665</v>
      </c>
      <c r="G906" s="200" t="s">
        <v>229</v>
      </c>
      <c r="H906" s="201">
        <v>1074.8889999999999</v>
      </c>
      <c r="I906" s="202"/>
      <c r="J906" s="203">
        <f>ROUND(I906*H906,2)</f>
        <v>0</v>
      </c>
      <c r="K906" s="199" t="s">
        <v>172</v>
      </c>
      <c r="L906" s="45"/>
      <c r="M906" s="204" t="s">
        <v>19</v>
      </c>
      <c r="N906" s="205" t="s">
        <v>43</v>
      </c>
      <c r="O906" s="85"/>
      <c r="P906" s="206">
        <f>O906*H906</f>
        <v>0</v>
      </c>
      <c r="Q906" s="206">
        <v>0.00025999999999999998</v>
      </c>
      <c r="R906" s="206">
        <f>Q906*H906</f>
        <v>0.27947113999999995</v>
      </c>
      <c r="S906" s="206">
        <v>0</v>
      </c>
      <c r="T906" s="207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08" t="s">
        <v>372</v>
      </c>
      <c r="AT906" s="208" t="s">
        <v>127</v>
      </c>
      <c r="AU906" s="208" t="s">
        <v>83</v>
      </c>
      <c r="AY906" s="18" t="s">
        <v>126</v>
      </c>
      <c r="BE906" s="209">
        <f>IF(N906="základní",J906,0)</f>
        <v>0</v>
      </c>
      <c r="BF906" s="209">
        <f>IF(N906="snížená",J906,0)</f>
        <v>0</v>
      </c>
      <c r="BG906" s="209">
        <f>IF(N906="zákl. přenesená",J906,0)</f>
        <v>0</v>
      </c>
      <c r="BH906" s="209">
        <f>IF(N906="sníž. přenesená",J906,0)</f>
        <v>0</v>
      </c>
      <c r="BI906" s="209">
        <f>IF(N906="nulová",J906,0)</f>
        <v>0</v>
      </c>
      <c r="BJ906" s="18" t="s">
        <v>80</v>
      </c>
      <c r="BK906" s="209">
        <f>ROUND(I906*H906,2)</f>
        <v>0</v>
      </c>
      <c r="BL906" s="18" t="s">
        <v>372</v>
      </c>
      <c r="BM906" s="208" t="s">
        <v>1137</v>
      </c>
    </row>
    <row r="907" s="2" customFormat="1">
      <c r="A907" s="39"/>
      <c r="B907" s="40"/>
      <c r="C907" s="41"/>
      <c r="D907" s="210" t="s">
        <v>132</v>
      </c>
      <c r="E907" s="41"/>
      <c r="F907" s="211" t="s">
        <v>667</v>
      </c>
      <c r="G907" s="41"/>
      <c r="H907" s="41"/>
      <c r="I907" s="212"/>
      <c r="J907" s="41"/>
      <c r="K907" s="41"/>
      <c r="L907" s="45"/>
      <c r="M907" s="213"/>
      <c r="N907" s="214"/>
      <c r="O907" s="85"/>
      <c r="P907" s="85"/>
      <c r="Q907" s="85"/>
      <c r="R907" s="85"/>
      <c r="S907" s="85"/>
      <c r="T907" s="86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132</v>
      </c>
      <c r="AU907" s="18" t="s">
        <v>83</v>
      </c>
    </row>
    <row r="908" s="2" customFormat="1">
      <c r="A908" s="39"/>
      <c r="B908" s="40"/>
      <c r="C908" s="41"/>
      <c r="D908" s="228" t="s">
        <v>175</v>
      </c>
      <c r="E908" s="41"/>
      <c r="F908" s="229" t="s">
        <v>668</v>
      </c>
      <c r="G908" s="41"/>
      <c r="H908" s="41"/>
      <c r="I908" s="212"/>
      <c r="J908" s="41"/>
      <c r="K908" s="41"/>
      <c r="L908" s="45"/>
      <c r="M908" s="213"/>
      <c r="N908" s="214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175</v>
      </c>
      <c r="AU908" s="18" t="s">
        <v>83</v>
      </c>
    </row>
    <row r="909" s="14" customFormat="1">
      <c r="A909" s="14"/>
      <c r="B909" s="240"/>
      <c r="C909" s="241"/>
      <c r="D909" s="210" t="s">
        <v>212</v>
      </c>
      <c r="E909" s="242" t="s">
        <v>19</v>
      </c>
      <c r="F909" s="243" t="s">
        <v>1123</v>
      </c>
      <c r="G909" s="241"/>
      <c r="H909" s="244">
        <v>777.529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212</v>
      </c>
      <c r="AU909" s="250" t="s">
        <v>83</v>
      </c>
      <c r="AV909" s="14" t="s">
        <v>83</v>
      </c>
      <c r="AW909" s="14" t="s">
        <v>33</v>
      </c>
      <c r="AX909" s="14" t="s">
        <v>72</v>
      </c>
      <c r="AY909" s="250" t="s">
        <v>126</v>
      </c>
    </row>
    <row r="910" s="14" customFormat="1">
      <c r="A910" s="14"/>
      <c r="B910" s="240"/>
      <c r="C910" s="241"/>
      <c r="D910" s="210" t="s">
        <v>212</v>
      </c>
      <c r="E910" s="242" t="s">
        <v>19</v>
      </c>
      <c r="F910" s="243" t="s">
        <v>1135</v>
      </c>
      <c r="G910" s="241"/>
      <c r="H910" s="244">
        <v>297.36000000000001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0" t="s">
        <v>212</v>
      </c>
      <c r="AU910" s="250" t="s">
        <v>83</v>
      </c>
      <c r="AV910" s="14" t="s">
        <v>83</v>
      </c>
      <c r="AW910" s="14" t="s">
        <v>33</v>
      </c>
      <c r="AX910" s="14" t="s">
        <v>72</v>
      </c>
      <c r="AY910" s="250" t="s">
        <v>126</v>
      </c>
    </row>
    <row r="911" s="15" customFormat="1">
      <c r="A911" s="15"/>
      <c r="B911" s="261"/>
      <c r="C911" s="262"/>
      <c r="D911" s="210" t="s">
        <v>212</v>
      </c>
      <c r="E911" s="263" t="s">
        <v>19</v>
      </c>
      <c r="F911" s="264" t="s">
        <v>248</v>
      </c>
      <c r="G911" s="262"/>
      <c r="H911" s="265">
        <v>1074.8889999999999</v>
      </c>
      <c r="I911" s="266"/>
      <c r="J911" s="262"/>
      <c r="K911" s="262"/>
      <c r="L911" s="267"/>
      <c r="M911" s="268"/>
      <c r="N911" s="269"/>
      <c r="O911" s="269"/>
      <c r="P911" s="269"/>
      <c r="Q911" s="269"/>
      <c r="R911" s="269"/>
      <c r="S911" s="269"/>
      <c r="T911" s="270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1" t="s">
        <v>212</v>
      </c>
      <c r="AU911" s="271" t="s">
        <v>83</v>
      </c>
      <c r="AV911" s="15" t="s">
        <v>125</v>
      </c>
      <c r="AW911" s="15" t="s">
        <v>33</v>
      </c>
      <c r="AX911" s="15" t="s">
        <v>80</v>
      </c>
      <c r="AY911" s="271" t="s">
        <v>126</v>
      </c>
    </row>
    <row r="912" s="11" customFormat="1" ht="25.92" customHeight="1">
      <c r="A912" s="11"/>
      <c r="B912" s="183"/>
      <c r="C912" s="184"/>
      <c r="D912" s="185" t="s">
        <v>71</v>
      </c>
      <c r="E912" s="186" t="s">
        <v>669</v>
      </c>
      <c r="F912" s="186" t="s">
        <v>670</v>
      </c>
      <c r="G912" s="184"/>
      <c r="H912" s="184"/>
      <c r="I912" s="187"/>
      <c r="J912" s="188">
        <f>BK912</f>
        <v>0</v>
      </c>
      <c r="K912" s="184"/>
      <c r="L912" s="189"/>
      <c r="M912" s="190"/>
      <c r="N912" s="191"/>
      <c r="O912" s="191"/>
      <c r="P912" s="192">
        <f>SUM(P913:P916)</f>
        <v>0</v>
      </c>
      <c r="Q912" s="191"/>
      <c r="R912" s="192">
        <f>SUM(R913:R916)</f>
        <v>0</v>
      </c>
      <c r="S912" s="191"/>
      <c r="T912" s="193">
        <f>SUM(T913:T916)</f>
        <v>0</v>
      </c>
      <c r="U912" s="11"/>
      <c r="V912" s="11"/>
      <c r="W912" s="11"/>
      <c r="X912" s="11"/>
      <c r="Y912" s="11"/>
      <c r="Z912" s="11"/>
      <c r="AA912" s="11"/>
      <c r="AB912" s="11"/>
      <c r="AC912" s="11"/>
      <c r="AD912" s="11"/>
      <c r="AE912" s="11"/>
      <c r="AR912" s="194" t="s">
        <v>125</v>
      </c>
      <c r="AT912" s="195" t="s">
        <v>71</v>
      </c>
      <c r="AU912" s="195" t="s">
        <v>72</v>
      </c>
      <c r="AY912" s="194" t="s">
        <v>126</v>
      </c>
      <c r="BK912" s="196">
        <f>SUM(BK913:BK916)</f>
        <v>0</v>
      </c>
    </row>
    <row r="913" s="2" customFormat="1" ht="21.75" customHeight="1">
      <c r="A913" s="39"/>
      <c r="B913" s="40"/>
      <c r="C913" s="197" t="s">
        <v>1138</v>
      </c>
      <c r="D913" s="197" t="s">
        <v>127</v>
      </c>
      <c r="E913" s="198" t="s">
        <v>672</v>
      </c>
      <c r="F913" s="199" t="s">
        <v>673</v>
      </c>
      <c r="G913" s="200" t="s">
        <v>674</v>
      </c>
      <c r="H913" s="201">
        <v>119</v>
      </c>
      <c r="I913" s="202"/>
      <c r="J913" s="203">
        <f>ROUND(I913*H913,2)</f>
        <v>0</v>
      </c>
      <c r="K913" s="199" t="s">
        <v>172</v>
      </c>
      <c r="L913" s="45"/>
      <c r="M913" s="204" t="s">
        <v>19</v>
      </c>
      <c r="N913" s="205" t="s">
        <v>43</v>
      </c>
      <c r="O913" s="85"/>
      <c r="P913" s="206">
        <f>O913*H913</f>
        <v>0</v>
      </c>
      <c r="Q913" s="206">
        <v>0</v>
      </c>
      <c r="R913" s="206">
        <f>Q913*H913</f>
        <v>0</v>
      </c>
      <c r="S913" s="206">
        <v>0</v>
      </c>
      <c r="T913" s="207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08" t="s">
        <v>130</v>
      </c>
      <c r="AT913" s="208" t="s">
        <v>127</v>
      </c>
      <c r="AU913" s="208" t="s">
        <v>80</v>
      </c>
      <c r="AY913" s="18" t="s">
        <v>126</v>
      </c>
      <c r="BE913" s="209">
        <f>IF(N913="základní",J913,0)</f>
        <v>0</v>
      </c>
      <c r="BF913" s="209">
        <f>IF(N913="snížená",J913,0)</f>
        <v>0</v>
      </c>
      <c r="BG913" s="209">
        <f>IF(N913="zákl. přenesená",J913,0)</f>
        <v>0</v>
      </c>
      <c r="BH913" s="209">
        <f>IF(N913="sníž. přenesená",J913,0)</f>
        <v>0</v>
      </c>
      <c r="BI913" s="209">
        <f>IF(N913="nulová",J913,0)</f>
        <v>0</v>
      </c>
      <c r="BJ913" s="18" t="s">
        <v>80</v>
      </c>
      <c r="BK913" s="209">
        <f>ROUND(I913*H913,2)</f>
        <v>0</v>
      </c>
      <c r="BL913" s="18" t="s">
        <v>130</v>
      </c>
      <c r="BM913" s="208" t="s">
        <v>1139</v>
      </c>
    </row>
    <row r="914" s="2" customFormat="1">
      <c r="A914" s="39"/>
      <c r="B914" s="40"/>
      <c r="C914" s="41"/>
      <c r="D914" s="210" t="s">
        <v>132</v>
      </c>
      <c r="E914" s="41"/>
      <c r="F914" s="211" t="s">
        <v>676</v>
      </c>
      <c r="G914" s="41"/>
      <c r="H914" s="41"/>
      <c r="I914" s="212"/>
      <c r="J914" s="41"/>
      <c r="K914" s="41"/>
      <c r="L914" s="45"/>
      <c r="M914" s="213"/>
      <c r="N914" s="214"/>
      <c r="O914" s="85"/>
      <c r="P914" s="85"/>
      <c r="Q914" s="85"/>
      <c r="R914" s="85"/>
      <c r="S914" s="85"/>
      <c r="T914" s="86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132</v>
      </c>
      <c r="AU914" s="18" t="s">
        <v>80</v>
      </c>
    </row>
    <row r="915" s="2" customFormat="1">
      <c r="A915" s="39"/>
      <c r="B915" s="40"/>
      <c r="C915" s="41"/>
      <c r="D915" s="228" t="s">
        <v>175</v>
      </c>
      <c r="E915" s="41"/>
      <c r="F915" s="229" t="s">
        <v>677</v>
      </c>
      <c r="G915" s="41"/>
      <c r="H915" s="41"/>
      <c r="I915" s="212"/>
      <c r="J915" s="41"/>
      <c r="K915" s="41"/>
      <c r="L915" s="45"/>
      <c r="M915" s="213"/>
      <c r="N915" s="214"/>
      <c r="O915" s="85"/>
      <c r="P915" s="85"/>
      <c r="Q915" s="85"/>
      <c r="R915" s="85"/>
      <c r="S915" s="85"/>
      <c r="T915" s="86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T915" s="18" t="s">
        <v>175</v>
      </c>
      <c r="AU915" s="18" t="s">
        <v>80</v>
      </c>
    </row>
    <row r="916" s="14" customFormat="1">
      <c r="A916" s="14"/>
      <c r="B916" s="240"/>
      <c r="C916" s="241"/>
      <c r="D916" s="210" t="s">
        <v>212</v>
      </c>
      <c r="E916" s="242" t="s">
        <v>19</v>
      </c>
      <c r="F916" s="243" t="s">
        <v>678</v>
      </c>
      <c r="G916" s="241"/>
      <c r="H916" s="244">
        <v>119</v>
      </c>
      <c r="I916" s="245"/>
      <c r="J916" s="241"/>
      <c r="K916" s="241"/>
      <c r="L916" s="246"/>
      <c r="M916" s="272"/>
      <c r="N916" s="273"/>
      <c r="O916" s="273"/>
      <c r="P916" s="273"/>
      <c r="Q916" s="273"/>
      <c r="R916" s="273"/>
      <c r="S916" s="273"/>
      <c r="T916" s="274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212</v>
      </c>
      <c r="AU916" s="250" t="s">
        <v>80</v>
      </c>
      <c r="AV916" s="14" t="s">
        <v>83</v>
      </c>
      <c r="AW916" s="14" t="s">
        <v>33</v>
      </c>
      <c r="AX916" s="14" t="s">
        <v>80</v>
      </c>
      <c r="AY916" s="250" t="s">
        <v>126</v>
      </c>
    </row>
    <row r="917" s="2" customFormat="1" ht="6.96" customHeight="1">
      <c r="A917" s="39"/>
      <c r="B917" s="60"/>
      <c r="C917" s="61"/>
      <c r="D917" s="61"/>
      <c r="E917" s="61"/>
      <c r="F917" s="61"/>
      <c r="G917" s="61"/>
      <c r="H917" s="61"/>
      <c r="I917" s="61"/>
      <c r="J917" s="61"/>
      <c r="K917" s="61"/>
      <c r="L917" s="45"/>
      <c r="M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</row>
  </sheetData>
  <sheetProtection sheet="1" autoFilter="0" formatColumns="0" formatRows="0" objects="1" scenarios="1" spinCount="100000" saltValue="L9YMEutW6hyyOGTdtvbQdwbe2X1NdVX4zaSOGiTLS5yGbNzRbKj+hhLlZfblbH+lWnPnjqhC0ECrhOpoFz33dQ==" hashValue="nXBeHzBJJ1L6gu7Px+MlqGT+qYCpmS2pEHIM5Ky4cnXlM+MdmegEy8OxUmd88fK8w9G+RX5Z5SRsUFv3aBHeBg==" algorithmName="SHA-512" password="9C2B"/>
  <autoFilter ref="C95:K916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1" r:id="rId1" display="https://podminky.urs.cz/item/CS_URS_2023_02/411322424"/>
    <hyperlink ref="F109" r:id="rId2" display="https://podminky.urs.cz/item/CS_URS_2023_02/411354214"/>
    <hyperlink ref="F114" r:id="rId3" display="https://podminky.urs.cz/item/CS_URS_2023_02/411362021"/>
    <hyperlink ref="F120" r:id="rId4" display="https://podminky.urs.cz/item/CS_URS_2023_02/413232221"/>
    <hyperlink ref="F125" r:id="rId5" display="https://podminky.urs.cz/item/CS_URS_2023_02/413941123"/>
    <hyperlink ref="F134" r:id="rId6" display="https://podminky.urs.cz/item/CS_URS_2023_02/632441218"/>
    <hyperlink ref="F139" r:id="rId7" display="https://podminky.urs.cz/item/CS_URS_2023_02/612131121"/>
    <hyperlink ref="F235" r:id="rId8" display="https://podminky.urs.cz/item/CS_URS_2023_02/612325419"/>
    <hyperlink ref="F331" r:id="rId9" display="https://podminky.urs.cz/item/CS_URS_2023_02/632481213"/>
    <hyperlink ref="F336" r:id="rId10" display="https://podminky.urs.cz/item/CS_URS_2023_02/634112113"/>
    <hyperlink ref="F341" r:id="rId11" display="https://podminky.urs.cz/item/CS_URS_2023_02/642945111"/>
    <hyperlink ref="F353" r:id="rId12" display="https://podminky.urs.cz/item/CS_URS_2023_02/949101111"/>
    <hyperlink ref="F369" r:id="rId13" display="https://podminky.urs.cz/item/CS_URS_2023_02/952901111"/>
    <hyperlink ref="F385" r:id="rId14" display="https://podminky.urs.cz/item/CS_URS_2023_02/952902601"/>
    <hyperlink ref="F390" r:id="rId15" display="https://podminky.urs.cz/item/CS_URS_2023_02/965081213"/>
    <hyperlink ref="F400" r:id="rId16" display="https://podminky.urs.cz/item/CS_URS_2023_02/965082933"/>
    <hyperlink ref="F405" r:id="rId17" display="https://podminky.urs.cz/item/CS_URS_2023_02/968072455"/>
    <hyperlink ref="F410" r:id="rId18" display="https://podminky.urs.cz/item/CS_URS_2023_02/973031325"/>
    <hyperlink ref="F415" r:id="rId19" display="https://podminky.urs.cz/item/CS_URS_2023_02/978059541"/>
    <hyperlink ref="F449" r:id="rId20" display="https://podminky.urs.cz/item/CS_URS_2023_02/997013211"/>
    <hyperlink ref="F452" r:id="rId21" display="https://podminky.urs.cz/item/CS_URS_2023_02/997013501"/>
    <hyperlink ref="F455" r:id="rId22" display="https://podminky.urs.cz/item/CS_URS_2023_02/997013509"/>
    <hyperlink ref="F459" r:id="rId23" display="https://podminky.urs.cz/item/CS_URS_2023_02/997013871"/>
    <hyperlink ref="F463" r:id="rId24" display="https://podminky.urs.cz/item/CS_URS_2023_02/998018001"/>
    <hyperlink ref="F468" r:id="rId25" display="https://podminky.urs.cz/item/CS_URS_2023_02/713121111"/>
    <hyperlink ref="F476" r:id="rId26" display="https://podminky.urs.cz/item/CS_URS_2023_02/998713101"/>
    <hyperlink ref="F480" r:id="rId27" display="https://podminky.urs.cz/item/CS_URS_2023_02/762811811"/>
    <hyperlink ref="F485" r:id="rId28" display="https://podminky.urs.cz/item/CS_URS_2023_02/762814811"/>
    <hyperlink ref="F491" r:id="rId29" display="https://podminky.urs.cz/item/CS_URS_2023_02/763131412"/>
    <hyperlink ref="F503" r:id="rId30" display="https://podminky.urs.cz/item/CS_URS_2023_02/763131452"/>
    <hyperlink ref="F511" r:id="rId31" display="https://podminky.urs.cz/item/CS_URS_2023_02/763131751"/>
    <hyperlink ref="F530" r:id="rId32" display="https://podminky.urs.cz/item/CS_URS_2023_02/763411111"/>
    <hyperlink ref="F538" r:id="rId33" display="https://podminky.urs.cz/item/CS_URS_2023_02/763411121"/>
    <hyperlink ref="F546" r:id="rId34" display="https://podminky.urs.cz/item/CS_URS_2023_02/763411211"/>
    <hyperlink ref="F551" r:id="rId35" display="https://podminky.urs.cz/item/CS_URS_2023_02/998763301"/>
    <hyperlink ref="F555" r:id="rId36" display="https://podminky.urs.cz/item/CS_URS_2023_02/766660021"/>
    <hyperlink ref="F566" r:id="rId37" display="https://podminky.urs.cz/item/CS_URS_2023_02/766660717"/>
    <hyperlink ref="F573" r:id="rId38" display="https://podminky.urs.cz/item/CS_URS_2023_02/766691914"/>
    <hyperlink ref="F578" r:id="rId39" display="https://podminky.urs.cz/item/CS_URS_2023_02/998766101"/>
    <hyperlink ref="F582" r:id="rId40" display="https://podminky.urs.cz/item/CS_URS_2023_02/771121011"/>
    <hyperlink ref="F601" r:id="rId41" display="https://podminky.urs.cz/item/CS_URS_2023_02/771574416"/>
    <hyperlink ref="F608" r:id="rId42" display="https://podminky.urs.cz/item/CS_URS_2023_02/771577211"/>
    <hyperlink ref="F613" r:id="rId43" display="https://podminky.urs.cz/item/CS_URS_2023_02/771591112"/>
    <hyperlink ref="F625" r:id="rId44" display="https://podminky.urs.cz/item/CS_URS_2023_02/998771101"/>
    <hyperlink ref="F629" r:id="rId45" display="https://podminky.urs.cz/item/CS_URS_2023_02/776111111"/>
    <hyperlink ref="F634" r:id="rId46" display="https://podminky.urs.cz/item/CS_URS_2023_02/776111311"/>
    <hyperlink ref="F639" r:id="rId47" display="https://podminky.urs.cz/item/CS_URS_2023_02/776141114"/>
    <hyperlink ref="F644" r:id="rId48" display="https://podminky.urs.cz/item/CS_URS_2023_02/776141121"/>
    <hyperlink ref="F652" r:id="rId49" display="https://podminky.urs.cz/item/CS_URS_2023_02/776201812"/>
    <hyperlink ref="F661" r:id="rId50" display="https://podminky.urs.cz/item/CS_URS_2023_02/776221111"/>
    <hyperlink ref="F673" r:id="rId51" display="https://podminky.urs.cz/item/CS_URS_2023_02/776421111"/>
    <hyperlink ref="F690" r:id="rId52" display="https://podminky.urs.cz/item/CS_URS_2023_02/998776101"/>
    <hyperlink ref="F694" r:id="rId53" display="https://podminky.urs.cz/item/CS_URS_2023_02/781121011"/>
    <hyperlink ref="F727" r:id="rId54" display="https://podminky.urs.cz/item/CS_URS_2023_02/781474113"/>
    <hyperlink ref="F734" r:id="rId55" display="https://podminky.urs.cz/item/CS_URS_2023_02/781492211"/>
    <hyperlink ref="F755" r:id="rId56" display="https://podminky.urs.cz/item/CS_URS_2023_02/998781101"/>
    <hyperlink ref="F759" r:id="rId57" display="https://podminky.urs.cz/item/CS_URS_2023_02/783314203"/>
    <hyperlink ref="F769" r:id="rId58" display="https://podminky.urs.cz/item/CS_URS_2023_02/783315101"/>
    <hyperlink ref="F779" r:id="rId59" display="https://podminky.urs.cz/item/CS_URS_2023_02/783317101"/>
    <hyperlink ref="F790" r:id="rId60" display="https://podminky.urs.cz/item/CS_URS_2023_02/784121001"/>
    <hyperlink ref="F886" r:id="rId61" display="https://podminky.urs.cz/item/CS_URS_2023_02/784121011"/>
    <hyperlink ref="F890" r:id="rId62" display="https://podminky.urs.cz/item/CS_URS_2023_02/784171111"/>
    <hyperlink ref="F902" r:id="rId63" display="https://podminky.urs.cz/item/CS_URS_2023_02/784181121"/>
    <hyperlink ref="F908" r:id="rId64" display="https://podminky.urs.cz/item/CS_URS_2023_02/784211101"/>
    <hyperlink ref="F915" r:id="rId65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1141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ROUND((SUM(BE84:BE141)),  2)</f>
        <v>0</v>
      </c>
      <c r="G33" s="39"/>
      <c r="H33" s="39"/>
      <c r="I33" s="149">
        <v>0.20999999999999999</v>
      </c>
      <c r="J33" s="148">
        <f>ROUND(((SUM(BE84:BE141))*I33),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ROUND((SUM(BF84:BF141)),  2)</f>
        <v>0</v>
      </c>
      <c r="G34" s="39"/>
      <c r="H34" s="39"/>
      <c r="I34" s="149">
        <v>0.14999999999999999</v>
      </c>
      <c r="J34" s="148">
        <f>ROUND(((SUM(BF84:BF141))*I34),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EIS - Elektroinstalace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M.Vichr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189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1142</v>
      </c>
      <c r="E61" s="223"/>
      <c r="F61" s="223"/>
      <c r="G61" s="223"/>
      <c r="H61" s="223"/>
      <c r="I61" s="223"/>
      <c r="J61" s="224">
        <f>J86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6"/>
      <c r="C62" s="167"/>
      <c r="D62" s="168" t="s">
        <v>1143</v>
      </c>
      <c r="E62" s="169"/>
      <c r="F62" s="169"/>
      <c r="G62" s="169"/>
      <c r="H62" s="169"/>
      <c r="I62" s="169"/>
      <c r="J62" s="170">
        <f>J91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20"/>
      <c r="C63" s="221"/>
      <c r="D63" s="222" t="s">
        <v>1144</v>
      </c>
      <c r="E63" s="223"/>
      <c r="F63" s="223"/>
      <c r="G63" s="223"/>
      <c r="H63" s="223"/>
      <c r="I63" s="223"/>
      <c r="J63" s="224">
        <f>J92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1145</v>
      </c>
      <c r="E64" s="223"/>
      <c r="F64" s="223"/>
      <c r="G64" s="223"/>
      <c r="H64" s="223"/>
      <c r="I64" s="223"/>
      <c r="J64" s="224">
        <f>J139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Víceúčelový školní objekt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103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EIS - Elektroinstalace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Luby</v>
      </c>
      <c r="G78" s="41"/>
      <c r="H78" s="41"/>
      <c r="I78" s="33" t="s">
        <v>23</v>
      </c>
      <c r="J78" s="73" t="str">
        <f>IF(J12="","",J12)</f>
        <v>25. 7. 2023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Město Luby, Nám. 5. května 164, Luby</v>
      </c>
      <c r="G80" s="41"/>
      <c r="H80" s="41"/>
      <c r="I80" s="33" t="s">
        <v>31</v>
      </c>
      <c r="J80" s="37" t="str">
        <f>E21</f>
        <v>PK Beránek &amp; Hradil, Svobody 7/1, Cheb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M.Vichr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111</v>
      </c>
      <c r="D83" s="175" t="s">
        <v>57</v>
      </c>
      <c r="E83" s="175" t="s">
        <v>53</v>
      </c>
      <c r="F83" s="175" t="s">
        <v>54</v>
      </c>
      <c r="G83" s="175" t="s">
        <v>112</v>
      </c>
      <c r="H83" s="175" t="s">
        <v>113</v>
      </c>
      <c r="I83" s="175" t="s">
        <v>114</v>
      </c>
      <c r="J83" s="175" t="s">
        <v>107</v>
      </c>
      <c r="K83" s="176" t="s">
        <v>115</v>
      </c>
      <c r="L83" s="177"/>
      <c r="M83" s="93" t="s">
        <v>19</v>
      </c>
      <c r="N83" s="94" t="s">
        <v>42</v>
      </c>
      <c r="O83" s="94" t="s">
        <v>116</v>
      </c>
      <c r="P83" s="94" t="s">
        <v>117</v>
      </c>
      <c r="Q83" s="94" t="s">
        <v>118</v>
      </c>
      <c r="R83" s="94" t="s">
        <v>119</v>
      </c>
      <c r="S83" s="94" t="s">
        <v>120</v>
      </c>
      <c r="T83" s="95" t="s">
        <v>121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122</v>
      </c>
      <c r="D84" s="41"/>
      <c r="E84" s="41"/>
      <c r="F84" s="41"/>
      <c r="G84" s="41"/>
      <c r="H84" s="41"/>
      <c r="I84" s="41"/>
      <c r="J84" s="178">
        <f>BK84</f>
        <v>0</v>
      </c>
      <c r="K84" s="41"/>
      <c r="L84" s="45"/>
      <c r="M84" s="96"/>
      <c r="N84" s="179"/>
      <c r="O84" s="97"/>
      <c r="P84" s="180">
        <f>P85+P91</f>
        <v>0</v>
      </c>
      <c r="Q84" s="97"/>
      <c r="R84" s="180">
        <f>R85+R91</f>
        <v>0</v>
      </c>
      <c r="S84" s="97"/>
      <c r="T84" s="181">
        <f>T85+T91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108</v>
      </c>
      <c r="BK84" s="182">
        <f>BK85+BK91</f>
        <v>0</v>
      </c>
    </row>
    <row r="85" s="11" customFormat="1" ht="25.92" customHeight="1">
      <c r="A85" s="11"/>
      <c r="B85" s="183"/>
      <c r="C85" s="184"/>
      <c r="D85" s="185" t="s">
        <v>71</v>
      </c>
      <c r="E85" s="186" t="s">
        <v>203</v>
      </c>
      <c r="F85" s="186" t="s">
        <v>204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P86</f>
        <v>0</v>
      </c>
      <c r="Q85" s="191"/>
      <c r="R85" s="192">
        <f>R86</f>
        <v>0</v>
      </c>
      <c r="S85" s="191"/>
      <c r="T85" s="193">
        <f>T86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80</v>
      </c>
      <c r="AT85" s="195" t="s">
        <v>71</v>
      </c>
      <c r="AU85" s="195" t="s">
        <v>72</v>
      </c>
      <c r="AY85" s="194" t="s">
        <v>126</v>
      </c>
      <c r="BK85" s="196">
        <f>BK86</f>
        <v>0</v>
      </c>
    </row>
    <row r="86" s="11" customFormat="1" ht="22.8" customHeight="1">
      <c r="A86" s="11"/>
      <c r="B86" s="183"/>
      <c r="C86" s="184"/>
      <c r="D86" s="185" t="s">
        <v>71</v>
      </c>
      <c r="E86" s="226" t="s">
        <v>1146</v>
      </c>
      <c r="F86" s="226" t="s">
        <v>1147</v>
      </c>
      <c r="G86" s="184"/>
      <c r="H86" s="184"/>
      <c r="I86" s="187"/>
      <c r="J86" s="227">
        <f>BK86</f>
        <v>0</v>
      </c>
      <c r="K86" s="184"/>
      <c r="L86" s="189"/>
      <c r="M86" s="190"/>
      <c r="N86" s="191"/>
      <c r="O86" s="191"/>
      <c r="P86" s="192">
        <f>SUM(P87:P90)</f>
        <v>0</v>
      </c>
      <c r="Q86" s="191"/>
      <c r="R86" s="192">
        <f>SUM(R87:R90)</f>
        <v>0</v>
      </c>
      <c r="S86" s="191"/>
      <c r="T86" s="193">
        <f>SUM(T87:T90)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80</v>
      </c>
      <c r="AT86" s="195" t="s">
        <v>71</v>
      </c>
      <c r="AU86" s="195" t="s">
        <v>80</v>
      </c>
      <c r="AY86" s="194" t="s">
        <v>126</v>
      </c>
      <c r="BK86" s="196">
        <f>SUM(BK87:BK90)</f>
        <v>0</v>
      </c>
    </row>
    <row r="87" s="2" customFormat="1" ht="16.5" customHeight="1">
      <c r="A87" s="39"/>
      <c r="B87" s="40"/>
      <c r="C87" s="197" t="s">
        <v>80</v>
      </c>
      <c r="D87" s="197" t="s">
        <v>127</v>
      </c>
      <c r="E87" s="198" t="s">
        <v>1148</v>
      </c>
      <c r="F87" s="199" t="s">
        <v>1149</v>
      </c>
      <c r="G87" s="200" t="s">
        <v>222</v>
      </c>
      <c r="H87" s="201">
        <v>150</v>
      </c>
      <c r="I87" s="202"/>
      <c r="J87" s="203">
        <f>ROUND(I87*H87,2)</f>
        <v>0</v>
      </c>
      <c r="K87" s="199" t="s">
        <v>1150</v>
      </c>
      <c r="L87" s="45"/>
      <c r="M87" s="204" t="s">
        <v>19</v>
      </c>
      <c r="N87" s="205" t="s">
        <v>43</v>
      </c>
      <c r="O87" s="85"/>
      <c r="P87" s="206">
        <f>O87*H87</f>
        <v>0</v>
      </c>
      <c r="Q87" s="206">
        <v>0</v>
      </c>
      <c r="R87" s="206">
        <f>Q87*H87</f>
        <v>0</v>
      </c>
      <c r="S87" s="206">
        <v>0</v>
      </c>
      <c r="T87" s="20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8" t="s">
        <v>125</v>
      </c>
      <c r="AT87" s="208" t="s">
        <v>127</v>
      </c>
      <c r="AU87" s="208" t="s">
        <v>83</v>
      </c>
      <c r="AY87" s="18" t="s">
        <v>126</v>
      </c>
      <c r="BE87" s="209">
        <f>IF(N87="základní",J87,0)</f>
        <v>0</v>
      </c>
      <c r="BF87" s="209">
        <f>IF(N87="snížená",J87,0)</f>
        <v>0</v>
      </c>
      <c r="BG87" s="209">
        <f>IF(N87="zákl. přenesená",J87,0)</f>
        <v>0</v>
      </c>
      <c r="BH87" s="209">
        <f>IF(N87="sníž. přenesená",J87,0)</f>
        <v>0</v>
      </c>
      <c r="BI87" s="209">
        <f>IF(N87="nulová",J87,0)</f>
        <v>0</v>
      </c>
      <c r="BJ87" s="18" t="s">
        <v>80</v>
      </c>
      <c r="BK87" s="209">
        <f>ROUND(I87*H87,2)</f>
        <v>0</v>
      </c>
      <c r="BL87" s="18" t="s">
        <v>125</v>
      </c>
      <c r="BM87" s="208" t="s">
        <v>83</v>
      </c>
    </row>
    <row r="88" s="2" customFormat="1">
      <c r="A88" s="39"/>
      <c r="B88" s="40"/>
      <c r="C88" s="41"/>
      <c r="D88" s="210" t="s">
        <v>132</v>
      </c>
      <c r="E88" s="41"/>
      <c r="F88" s="211" t="s">
        <v>1149</v>
      </c>
      <c r="G88" s="41"/>
      <c r="H88" s="41"/>
      <c r="I88" s="212"/>
      <c r="J88" s="41"/>
      <c r="K88" s="41"/>
      <c r="L88" s="45"/>
      <c r="M88" s="213"/>
      <c r="N88" s="214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132</v>
      </c>
      <c r="AU88" s="18" t="s">
        <v>83</v>
      </c>
    </row>
    <row r="89" s="2" customFormat="1" ht="16.5" customHeight="1">
      <c r="A89" s="39"/>
      <c r="B89" s="40"/>
      <c r="C89" s="197" t="s">
        <v>83</v>
      </c>
      <c r="D89" s="197" t="s">
        <v>127</v>
      </c>
      <c r="E89" s="198" t="s">
        <v>1151</v>
      </c>
      <c r="F89" s="199" t="s">
        <v>1152</v>
      </c>
      <c r="G89" s="200" t="s">
        <v>1153</v>
      </c>
      <c r="H89" s="201">
        <v>0</v>
      </c>
      <c r="I89" s="202"/>
      <c r="J89" s="203">
        <f>ROUND(I89*H89,2)</f>
        <v>0</v>
      </c>
      <c r="K89" s="199" t="s">
        <v>1150</v>
      </c>
      <c r="L89" s="45"/>
      <c r="M89" s="204" t="s">
        <v>19</v>
      </c>
      <c r="N89" s="205" t="s">
        <v>43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125</v>
      </c>
      <c r="AT89" s="208" t="s">
        <v>127</v>
      </c>
      <c r="AU89" s="208" t="s">
        <v>83</v>
      </c>
      <c r="AY89" s="18" t="s">
        <v>126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80</v>
      </c>
      <c r="BK89" s="209">
        <f>ROUND(I89*H89,2)</f>
        <v>0</v>
      </c>
      <c r="BL89" s="18" t="s">
        <v>125</v>
      </c>
      <c r="BM89" s="208" t="s">
        <v>125</v>
      </c>
    </row>
    <row r="90" s="2" customFormat="1">
      <c r="A90" s="39"/>
      <c r="B90" s="40"/>
      <c r="C90" s="41"/>
      <c r="D90" s="210" t="s">
        <v>132</v>
      </c>
      <c r="E90" s="41"/>
      <c r="F90" s="211" t="s">
        <v>1152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132</v>
      </c>
      <c r="AU90" s="18" t="s">
        <v>83</v>
      </c>
    </row>
    <row r="91" s="11" customFormat="1" ht="25.92" customHeight="1">
      <c r="A91" s="11"/>
      <c r="B91" s="183"/>
      <c r="C91" s="184"/>
      <c r="D91" s="185" t="s">
        <v>71</v>
      </c>
      <c r="E91" s="186" t="s">
        <v>222</v>
      </c>
      <c r="F91" s="186" t="s">
        <v>1154</v>
      </c>
      <c r="G91" s="184"/>
      <c r="H91" s="184"/>
      <c r="I91" s="187"/>
      <c r="J91" s="188">
        <f>BK91</f>
        <v>0</v>
      </c>
      <c r="K91" s="184"/>
      <c r="L91" s="189"/>
      <c r="M91" s="190"/>
      <c r="N91" s="191"/>
      <c r="O91" s="191"/>
      <c r="P91" s="192">
        <f>P92+P139</f>
        <v>0</v>
      </c>
      <c r="Q91" s="191"/>
      <c r="R91" s="192">
        <f>R92+R139</f>
        <v>0</v>
      </c>
      <c r="S91" s="191"/>
      <c r="T91" s="193">
        <f>T92+T139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136</v>
      </c>
      <c r="AT91" s="195" t="s">
        <v>71</v>
      </c>
      <c r="AU91" s="195" t="s">
        <v>72</v>
      </c>
      <c r="AY91" s="194" t="s">
        <v>126</v>
      </c>
      <c r="BK91" s="196">
        <f>BK92+BK139</f>
        <v>0</v>
      </c>
    </row>
    <row r="92" s="11" customFormat="1" ht="22.8" customHeight="1">
      <c r="A92" s="11"/>
      <c r="B92" s="183"/>
      <c r="C92" s="184"/>
      <c r="D92" s="185" t="s">
        <v>71</v>
      </c>
      <c r="E92" s="226" t="s">
        <v>1155</v>
      </c>
      <c r="F92" s="226" t="s">
        <v>1156</v>
      </c>
      <c r="G92" s="184"/>
      <c r="H92" s="184"/>
      <c r="I92" s="187"/>
      <c r="J92" s="227">
        <f>BK92</f>
        <v>0</v>
      </c>
      <c r="K92" s="184"/>
      <c r="L92" s="189"/>
      <c r="M92" s="190"/>
      <c r="N92" s="191"/>
      <c r="O92" s="191"/>
      <c r="P92" s="192">
        <f>SUM(P93:P138)</f>
        <v>0</v>
      </c>
      <c r="Q92" s="191"/>
      <c r="R92" s="192">
        <f>SUM(R93:R138)</f>
        <v>0</v>
      </c>
      <c r="S92" s="191"/>
      <c r="T92" s="193">
        <f>SUM(T93:T138)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4" t="s">
        <v>80</v>
      </c>
      <c r="AT92" s="195" t="s">
        <v>71</v>
      </c>
      <c r="AU92" s="195" t="s">
        <v>80</v>
      </c>
      <c r="AY92" s="194" t="s">
        <v>126</v>
      </c>
      <c r="BK92" s="196">
        <f>SUM(BK93:BK138)</f>
        <v>0</v>
      </c>
    </row>
    <row r="93" s="2" customFormat="1" ht="21.75" customHeight="1">
      <c r="A93" s="39"/>
      <c r="B93" s="40"/>
      <c r="C93" s="197" t="s">
        <v>136</v>
      </c>
      <c r="D93" s="197" t="s">
        <v>127</v>
      </c>
      <c r="E93" s="198" t="s">
        <v>1157</v>
      </c>
      <c r="F93" s="199" t="s">
        <v>1158</v>
      </c>
      <c r="G93" s="200" t="s">
        <v>222</v>
      </c>
      <c r="H93" s="201">
        <v>580</v>
      </c>
      <c r="I93" s="202"/>
      <c r="J93" s="203">
        <f>ROUND(I93*H93,2)</f>
        <v>0</v>
      </c>
      <c r="K93" s="199" t="s">
        <v>1150</v>
      </c>
      <c r="L93" s="45"/>
      <c r="M93" s="204" t="s">
        <v>19</v>
      </c>
      <c r="N93" s="205" t="s">
        <v>43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125</v>
      </c>
      <c r="AT93" s="208" t="s">
        <v>127</v>
      </c>
      <c r="AU93" s="208" t="s">
        <v>83</v>
      </c>
      <c r="AY93" s="18" t="s">
        <v>126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80</v>
      </c>
      <c r="BK93" s="209">
        <f>ROUND(I93*H93,2)</f>
        <v>0</v>
      </c>
      <c r="BL93" s="18" t="s">
        <v>125</v>
      </c>
      <c r="BM93" s="208" t="s">
        <v>151</v>
      </c>
    </row>
    <row r="94" s="2" customFormat="1">
      <c r="A94" s="39"/>
      <c r="B94" s="40"/>
      <c r="C94" s="41"/>
      <c r="D94" s="210" t="s">
        <v>132</v>
      </c>
      <c r="E94" s="41"/>
      <c r="F94" s="211" t="s">
        <v>1159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132</v>
      </c>
      <c r="AU94" s="18" t="s">
        <v>83</v>
      </c>
    </row>
    <row r="95" s="2" customFormat="1" ht="21.75" customHeight="1">
      <c r="A95" s="39"/>
      <c r="B95" s="40"/>
      <c r="C95" s="197" t="s">
        <v>125</v>
      </c>
      <c r="D95" s="197" t="s">
        <v>127</v>
      </c>
      <c r="E95" s="198" t="s">
        <v>1160</v>
      </c>
      <c r="F95" s="199" t="s">
        <v>1161</v>
      </c>
      <c r="G95" s="200" t="s">
        <v>222</v>
      </c>
      <c r="H95" s="201">
        <v>25</v>
      </c>
      <c r="I95" s="202"/>
      <c r="J95" s="203">
        <f>ROUND(I95*H95,2)</f>
        <v>0</v>
      </c>
      <c r="K95" s="199" t="s">
        <v>1150</v>
      </c>
      <c r="L95" s="45"/>
      <c r="M95" s="204" t="s">
        <v>19</v>
      </c>
      <c r="N95" s="205" t="s">
        <v>43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125</v>
      </c>
      <c r="AT95" s="208" t="s">
        <v>127</v>
      </c>
      <c r="AU95" s="208" t="s">
        <v>83</v>
      </c>
      <c r="AY95" s="18" t="s">
        <v>126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80</v>
      </c>
      <c r="BK95" s="209">
        <f>ROUND(I95*H95,2)</f>
        <v>0</v>
      </c>
      <c r="BL95" s="18" t="s">
        <v>125</v>
      </c>
      <c r="BM95" s="208" t="s">
        <v>159</v>
      </c>
    </row>
    <row r="96" s="2" customFormat="1">
      <c r="A96" s="39"/>
      <c r="B96" s="40"/>
      <c r="C96" s="41"/>
      <c r="D96" s="210" t="s">
        <v>132</v>
      </c>
      <c r="E96" s="41"/>
      <c r="F96" s="211" t="s">
        <v>1161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83</v>
      </c>
    </row>
    <row r="97" s="2" customFormat="1" ht="21.75" customHeight="1">
      <c r="A97" s="39"/>
      <c r="B97" s="40"/>
      <c r="C97" s="197" t="s">
        <v>146</v>
      </c>
      <c r="D97" s="197" t="s">
        <v>127</v>
      </c>
      <c r="E97" s="198" t="s">
        <v>1162</v>
      </c>
      <c r="F97" s="199" t="s">
        <v>1163</v>
      </c>
      <c r="G97" s="200" t="s">
        <v>222</v>
      </c>
      <c r="H97" s="201">
        <v>145</v>
      </c>
      <c r="I97" s="202"/>
      <c r="J97" s="203">
        <f>ROUND(I97*H97,2)</f>
        <v>0</v>
      </c>
      <c r="K97" s="199" t="s">
        <v>1150</v>
      </c>
      <c r="L97" s="45"/>
      <c r="M97" s="204" t="s">
        <v>19</v>
      </c>
      <c r="N97" s="205" t="s">
        <v>43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125</v>
      </c>
      <c r="AT97" s="208" t="s">
        <v>127</v>
      </c>
      <c r="AU97" s="208" t="s">
        <v>83</v>
      </c>
      <c r="AY97" s="18" t="s">
        <v>126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80</v>
      </c>
      <c r="BK97" s="209">
        <f>ROUND(I97*H97,2)</f>
        <v>0</v>
      </c>
      <c r="BL97" s="18" t="s">
        <v>125</v>
      </c>
      <c r="BM97" s="208" t="s">
        <v>304</v>
      </c>
    </row>
    <row r="98" s="2" customFormat="1">
      <c r="A98" s="39"/>
      <c r="B98" s="40"/>
      <c r="C98" s="41"/>
      <c r="D98" s="210" t="s">
        <v>132</v>
      </c>
      <c r="E98" s="41"/>
      <c r="F98" s="211" t="s">
        <v>1163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132</v>
      </c>
      <c r="AU98" s="18" t="s">
        <v>83</v>
      </c>
    </row>
    <row r="99" s="2" customFormat="1" ht="21.75" customHeight="1">
      <c r="A99" s="39"/>
      <c r="B99" s="40"/>
      <c r="C99" s="197" t="s">
        <v>151</v>
      </c>
      <c r="D99" s="197" t="s">
        <v>127</v>
      </c>
      <c r="E99" s="198" t="s">
        <v>1164</v>
      </c>
      <c r="F99" s="199" t="s">
        <v>1165</v>
      </c>
      <c r="G99" s="200" t="s">
        <v>222</v>
      </c>
      <c r="H99" s="201">
        <v>400</v>
      </c>
      <c r="I99" s="202"/>
      <c r="J99" s="203">
        <f>ROUND(I99*H99,2)</f>
        <v>0</v>
      </c>
      <c r="K99" s="199" t="s">
        <v>1150</v>
      </c>
      <c r="L99" s="45"/>
      <c r="M99" s="204" t="s">
        <v>19</v>
      </c>
      <c r="N99" s="205" t="s">
        <v>43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125</v>
      </c>
      <c r="AT99" s="208" t="s">
        <v>127</v>
      </c>
      <c r="AU99" s="208" t="s">
        <v>83</v>
      </c>
      <c r="AY99" s="18" t="s">
        <v>126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80</v>
      </c>
      <c r="BK99" s="209">
        <f>ROUND(I99*H99,2)</f>
        <v>0</v>
      </c>
      <c r="BL99" s="18" t="s">
        <v>125</v>
      </c>
      <c r="BM99" s="208" t="s">
        <v>319</v>
      </c>
    </row>
    <row r="100" s="2" customFormat="1">
      <c r="A100" s="39"/>
      <c r="B100" s="40"/>
      <c r="C100" s="41"/>
      <c r="D100" s="210" t="s">
        <v>132</v>
      </c>
      <c r="E100" s="41"/>
      <c r="F100" s="211" t="s">
        <v>1165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132</v>
      </c>
      <c r="AU100" s="18" t="s">
        <v>83</v>
      </c>
    </row>
    <row r="101" s="2" customFormat="1" ht="16.5" customHeight="1">
      <c r="A101" s="39"/>
      <c r="B101" s="40"/>
      <c r="C101" s="197" t="s">
        <v>155</v>
      </c>
      <c r="D101" s="197" t="s">
        <v>127</v>
      </c>
      <c r="E101" s="198" t="s">
        <v>1166</v>
      </c>
      <c r="F101" s="199" t="s">
        <v>1167</v>
      </c>
      <c r="G101" s="200" t="s">
        <v>1168</v>
      </c>
      <c r="H101" s="201">
        <v>10</v>
      </c>
      <c r="I101" s="202"/>
      <c r="J101" s="203">
        <f>ROUND(I101*H101,2)</f>
        <v>0</v>
      </c>
      <c r="K101" s="199" t="s">
        <v>1150</v>
      </c>
      <c r="L101" s="45"/>
      <c r="M101" s="204" t="s">
        <v>19</v>
      </c>
      <c r="N101" s="205" t="s">
        <v>43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125</v>
      </c>
      <c r="AT101" s="208" t="s">
        <v>127</v>
      </c>
      <c r="AU101" s="208" t="s">
        <v>83</v>
      </c>
      <c r="AY101" s="18" t="s">
        <v>126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80</v>
      </c>
      <c r="BK101" s="209">
        <f>ROUND(I101*H101,2)</f>
        <v>0</v>
      </c>
      <c r="BL101" s="18" t="s">
        <v>125</v>
      </c>
      <c r="BM101" s="208" t="s">
        <v>338</v>
      </c>
    </row>
    <row r="102" s="2" customFormat="1">
      <c r="A102" s="39"/>
      <c r="B102" s="40"/>
      <c r="C102" s="41"/>
      <c r="D102" s="210" t="s">
        <v>132</v>
      </c>
      <c r="E102" s="41"/>
      <c r="F102" s="211" t="s">
        <v>1167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83</v>
      </c>
    </row>
    <row r="103" s="2" customFormat="1" ht="16.5" customHeight="1">
      <c r="A103" s="39"/>
      <c r="B103" s="40"/>
      <c r="C103" s="197" t="s">
        <v>159</v>
      </c>
      <c r="D103" s="197" t="s">
        <v>127</v>
      </c>
      <c r="E103" s="198" t="s">
        <v>1169</v>
      </c>
      <c r="F103" s="199" t="s">
        <v>1170</v>
      </c>
      <c r="G103" s="200" t="s">
        <v>1168</v>
      </c>
      <c r="H103" s="201">
        <v>2</v>
      </c>
      <c r="I103" s="202"/>
      <c r="J103" s="203">
        <f>ROUND(I103*H103,2)</f>
        <v>0</v>
      </c>
      <c r="K103" s="199" t="s">
        <v>1150</v>
      </c>
      <c r="L103" s="45"/>
      <c r="M103" s="204" t="s">
        <v>19</v>
      </c>
      <c r="N103" s="205" t="s">
        <v>43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125</v>
      </c>
      <c r="AT103" s="208" t="s">
        <v>127</v>
      </c>
      <c r="AU103" s="208" t="s">
        <v>83</v>
      </c>
      <c r="AY103" s="18" t="s">
        <v>126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80</v>
      </c>
      <c r="BK103" s="209">
        <f>ROUND(I103*H103,2)</f>
        <v>0</v>
      </c>
      <c r="BL103" s="18" t="s">
        <v>125</v>
      </c>
      <c r="BM103" s="208" t="s">
        <v>372</v>
      </c>
    </row>
    <row r="104" s="2" customFormat="1">
      <c r="A104" s="39"/>
      <c r="B104" s="40"/>
      <c r="C104" s="41"/>
      <c r="D104" s="210" t="s">
        <v>132</v>
      </c>
      <c r="E104" s="41"/>
      <c r="F104" s="211" t="s">
        <v>1170</v>
      </c>
      <c r="G104" s="41"/>
      <c r="H104" s="41"/>
      <c r="I104" s="212"/>
      <c r="J104" s="41"/>
      <c r="K104" s="41"/>
      <c r="L104" s="45"/>
      <c r="M104" s="213"/>
      <c r="N104" s="21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132</v>
      </c>
      <c r="AU104" s="18" t="s">
        <v>83</v>
      </c>
    </row>
    <row r="105" s="2" customFormat="1" ht="16.5" customHeight="1">
      <c r="A105" s="39"/>
      <c r="B105" s="40"/>
      <c r="C105" s="197" t="s">
        <v>263</v>
      </c>
      <c r="D105" s="197" t="s">
        <v>127</v>
      </c>
      <c r="E105" s="198" t="s">
        <v>1171</v>
      </c>
      <c r="F105" s="199" t="s">
        <v>1172</v>
      </c>
      <c r="G105" s="200" t="s">
        <v>1168</v>
      </c>
      <c r="H105" s="201">
        <v>10</v>
      </c>
      <c r="I105" s="202"/>
      <c r="J105" s="203">
        <f>ROUND(I105*H105,2)</f>
        <v>0</v>
      </c>
      <c r="K105" s="199" t="s">
        <v>1150</v>
      </c>
      <c r="L105" s="45"/>
      <c r="M105" s="204" t="s">
        <v>19</v>
      </c>
      <c r="N105" s="205" t="s">
        <v>43</v>
      </c>
      <c r="O105" s="85"/>
      <c r="P105" s="206">
        <f>O105*H105</f>
        <v>0</v>
      </c>
      <c r="Q105" s="206">
        <v>0</v>
      </c>
      <c r="R105" s="206">
        <f>Q105*H105</f>
        <v>0</v>
      </c>
      <c r="S105" s="206">
        <v>0</v>
      </c>
      <c r="T105" s="20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8" t="s">
        <v>125</v>
      </c>
      <c r="AT105" s="208" t="s">
        <v>127</v>
      </c>
      <c r="AU105" s="208" t="s">
        <v>83</v>
      </c>
      <c r="AY105" s="18" t="s">
        <v>126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8" t="s">
        <v>80</v>
      </c>
      <c r="BK105" s="209">
        <f>ROUND(I105*H105,2)</f>
        <v>0</v>
      </c>
      <c r="BL105" s="18" t="s">
        <v>125</v>
      </c>
      <c r="BM105" s="208" t="s">
        <v>388</v>
      </c>
    </row>
    <row r="106" s="2" customFormat="1">
      <c r="A106" s="39"/>
      <c r="B106" s="40"/>
      <c r="C106" s="41"/>
      <c r="D106" s="210" t="s">
        <v>132</v>
      </c>
      <c r="E106" s="41"/>
      <c r="F106" s="211" t="s">
        <v>1173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132</v>
      </c>
      <c r="AU106" s="18" t="s">
        <v>83</v>
      </c>
    </row>
    <row r="107" s="2" customFormat="1" ht="16.5" customHeight="1">
      <c r="A107" s="39"/>
      <c r="B107" s="40"/>
      <c r="C107" s="197" t="s">
        <v>304</v>
      </c>
      <c r="D107" s="197" t="s">
        <v>127</v>
      </c>
      <c r="E107" s="198" t="s">
        <v>1174</v>
      </c>
      <c r="F107" s="199" t="s">
        <v>1175</v>
      </c>
      <c r="G107" s="200" t="s">
        <v>1168</v>
      </c>
      <c r="H107" s="201">
        <v>2</v>
      </c>
      <c r="I107" s="202"/>
      <c r="J107" s="203">
        <f>ROUND(I107*H107,2)</f>
        <v>0</v>
      </c>
      <c r="K107" s="199" t="s">
        <v>1150</v>
      </c>
      <c r="L107" s="45"/>
      <c r="M107" s="204" t="s">
        <v>19</v>
      </c>
      <c r="N107" s="205" t="s">
        <v>43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125</v>
      </c>
      <c r="AT107" s="208" t="s">
        <v>127</v>
      </c>
      <c r="AU107" s="208" t="s">
        <v>83</v>
      </c>
      <c r="AY107" s="18" t="s">
        <v>126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80</v>
      </c>
      <c r="BK107" s="209">
        <f>ROUND(I107*H107,2)</f>
        <v>0</v>
      </c>
      <c r="BL107" s="18" t="s">
        <v>125</v>
      </c>
      <c r="BM107" s="208" t="s">
        <v>405</v>
      </c>
    </row>
    <row r="108" s="2" customFormat="1">
      <c r="A108" s="39"/>
      <c r="B108" s="40"/>
      <c r="C108" s="41"/>
      <c r="D108" s="210" t="s">
        <v>132</v>
      </c>
      <c r="E108" s="41"/>
      <c r="F108" s="211" t="s">
        <v>1175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83</v>
      </c>
    </row>
    <row r="109" s="2" customFormat="1" ht="16.5" customHeight="1">
      <c r="A109" s="39"/>
      <c r="B109" s="40"/>
      <c r="C109" s="197" t="s">
        <v>313</v>
      </c>
      <c r="D109" s="197" t="s">
        <v>127</v>
      </c>
      <c r="E109" s="198" t="s">
        <v>1176</v>
      </c>
      <c r="F109" s="199" t="s">
        <v>1177</v>
      </c>
      <c r="G109" s="200" t="s">
        <v>1168</v>
      </c>
      <c r="H109" s="201">
        <v>37</v>
      </c>
      <c r="I109" s="202"/>
      <c r="J109" s="203">
        <f>ROUND(I109*H109,2)</f>
        <v>0</v>
      </c>
      <c r="K109" s="199" t="s">
        <v>1150</v>
      </c>
      <c r="L109" s="45"/>
      <c r="M109" s="204" t="s">
        <v>19</v>
      </c>
      <c r="N109" s="205" t="s">
        <v>43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125</v>
      </c>
      <c r="AT109" s="208" t="s">
        <v>127</v>
      </c>
      <c r="AU109" s="208" t="s">
        <v>83</v>
      </c>
      <c r="AY109" s="18" t="s">
        <v>126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80</v>
      </c>
      <c r="BK109" s="209">
        <f>ROUND(I109*H109,2)</f>
        <v>0</v>
      </c>
      <c r="BL109" s="18" t="s">
        <v>125</v>
      </c>
      <c r="BM109" s="208" t="s">
        <v>416</v>
      </c>
    </row>
    <row r="110" s="2" customFormat="1">
      <c r="A110" s="39"/>
      <c r="B110" s="40"/>
      <c r="C110" s="41"/>
      <c r="D110" s="210" t="s">
        <v>132</v>
      </c>
      <c r="E110" s="41"/>
      <c r="F110" s="211" t="s">
        <v>1177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132</v>
      </c>
      <c r="AU110" s="18" t="s">
        <v>83</v>
      </c>
    </row>
    <row r="111" s="2" customFormat="1" ht="16.5" customHeight="1">
      <c r="A111" s="39"/>
      <c r="B111" s="40"/>
      <c r="C111" s="197" t="s">
        <v>319</v>
      </c>
      <c r="D111" s="197" t="s">
        <v>127</v>
      </c>
      <c r="E111" s="198" t="s">
        <v>1178</v>
      </c>
      <c r="F111" s="199" t="s">
        <v>1179</v>
      </c>
      <c r="G111" s="200" t="s">
        <v>1168</v>
      </c>
      <c r="H111" s="201">
        <v>37</v>
      </c>
      <c r="I111" s="202"/>
      <c r="J111" s="203">
        <f>ROUND(I111*H111,2)</f>
        <v>0</v>
      </c>
      <c r="K111" s="199" t="s">
        <v>1150</v>
      </c>
      <c r="L111" s="45"/>
      <c r="M111" s="204" t="s">
        <v>19</v>
      </c>
      <c r="N111" s="205" t="s">
        <v>43</v>
      </c>
      <c r="O111" s="85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125</v>
      </c>
      <c r="AT111" s="208" t="s">
        <v>127</v>
      </c>
      <c r="AU111" s="208" t="s">
        <v>83</v>
      </c>
      <c r="AY111" s="18" t="s">
        <v>126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80</v>
      </c>
      <c r="BK111" s="209">
        <f>ROUND(I111*H111,2)</f>
        <v>0</v>
      </c>
      <c r="BL111" s="18" t="s">
        <v>125</v>
      </c>
      <c r="BM111" s="208" t="s">
        <v>431</v>
      </c>
    </row>
    <row r="112" s="2" customFormat="1">
      <c r="A112" s="39"/>
      <c r="B112" s="40"/>
      <c r="C112" s="41"/>
      <c r="D112" s="210" t="s">
        <v>132</v>
      </c>
      <c r="E112" s="41"/>
      <c r="F112" s="211" t="s">
        <v>1179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132</v>
      </c>
      <c r="AU112" s="18" t="s">
        <v>83</v>
      </c>
    </row>
    <row r="113" s="2" customFormat="1" ht="16.5" customHeight="1">
      <c r="A113" s="39"/>
      <c r="B113" s="40"/>
      <c r="C113" s="197" t="s">
        <v>324</v>
      </c>
      <c r="D113" s="197" t="s">
        <v>127</v>
      </c>
      <c r="E113" s="198" t="s">
        <v>1180</v>
      </c>
      <c r="F113" s="199" t="s">
        <v>1181</v>
      </c>
      <c r="G113" s="200" t="s">
        <v>1168</v>
      </c>
      <c r="H113" s="201">
        <v>71</v>
      </c>
      <c r="I113" s="202"/>
      <c r="J113" s="203">
        <f>ROUND(I113*H113,2)</f>
        <v>0</v>
      </c>
      <c r="K113" s="199" t="s">
        <v>1150</v>
      </c>
      <c r="L113" s="45"/>
      <c r="M113" s="204" t="s">
        <v>19</v>
      </c>
      <c r="N113" s="205" t="s">
        <v>43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125</v>
      </c>
      <c r="AT113" s="208" t="s">
        <v>127</v>
      </c>
      <c r="AU113" s="208" t="s">
        <v>83</v>
      </c>
      <c r="AY113" s="18" t="s">
        <v>126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80</v>
      </c>
      <c r="BK113" s="209">
        <f>ROUND(I113*H113,2)</f>
        <v>0</v>
      </c>
      <c r="BL113" s="18" t="s">
        <v>125</v>
      </c>
      <c r="BM113" s="208" t="s">
        <v>447</v>
      </c>
    </row>
    <row r="114" s="2" customFormat="1">
      <c r="A114" s="39"/>
      <c r="B114" s="40"/>
      <c r="C114" s="41"/>
      <c r="D114" s="210" t="s">
        <v>132</v>
      </c>
      <c r="E114" s="41"/>
      <c r="F114" s="211" t="s">
        <v>1181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132</v>
      </c>
      <c r="AU114" s="18" t="s">
        <v>83</v>
      </c>
    </row>
    <row r="115" s="2" customFormat="1" ht="16.5" customHeight="1">
      <c r="A115" s="39"/>
      <c r="B115" s="40"/>
      <c r="C115" s="197" t="s">
        <v>338</v>
      </c>
      <c r="D115" s="197" t="s">
        <v>127</v>
      </c>
      <c r="E115" s="198" t="s">
        <v>1182</v>
      </c>
      <c r="F115" s="199" t="s">
        <v>1183</v>
      </c>
      <c r="G115" s="200" t="s">
        <v>1168</v>
      </c>
      <c r="H115" s="201">
        <v>36</v>
      </c>
      <c r="I115" s="202"/>
      <c r="J115" s="203">
        <f>ROUND(I115*H115,2)</f>
        <v>0</v>
      </c>
      <c r="K115" s="199" t="s">
        <v>1150</v>
      </c>
      <c r="L115" s="45"/>
      <c r="M115" s="204" t="s">
        <v>19</v>
      </c>
      <c r="N115" s="205" t="s">
        <v>43</v>
      </c>
      <c r="O115" s="8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125</v>
      </c>
      <c r="AT115" s="208" t="s">
        <v>127</v>
      </c>
      <c r="AU115" s="208" t="s">
        <v>83</v>
      </c>
      <c r="AY115" s="18" t="s">
        <v>126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80</v>
      </c>
      <c r="BK115" s="209">
        <f>ROUND(I115*H115,2)</f>
        <v>0</v>
      </c>
      <c r="BL115" s="18" t="s">
        <v>125</v>
      </c>
      <c r="BM115" s="208" t="s">
        <v>459</v>
      </c>
    </row>
    <row r="116" s="2" customFormat="1">
      <c r="A116" s="39"/>
      <c r="B116" s="40"/>
      <c r="C116" s="41"/>
      <c r="D116" s="210" t="s">
        <v>132</v>
      </c>
      <c r="E116" s="41"/>
      <c r="F116" s="211" t="s">
        <v>1183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132</v>
      </c>
      <c r="AU116" s="18" t="s">
        <v>83</v>
      </c>
    </row>
    <row r="117" s="2" customFormat="1" ht="16.5" customHeight="1">
      <c r="A117" s="39"/>
      <c r="B117" s="40"/>
      <c r="C117" s="197" t="s">
        <v>8</v>
      </c>
      <c r="D117" s="197" t="s">
        <v>127</v>
      </c>
      <c r="E117" s="198" t="s">
        <v>1184</v>
      </c>
      <c r="F117" s="199" t="s">
        <v>1185</v>
      </c>
      <c r="G117" s="200" t="s">
        <v>1168</v>
      </c>
      <c r="H117" s="201">
        <v>10</v>
      </c>
      <c r="I117" s="202"/>
      <c r="J117" s="203">
        <f>ROUND(I117*H117,2)</f>
        <v>0</v>
      </c>
      <c r="K117" s="199" t="s">
        <v>1150</v>
      </c>
      <c r="L117" s="45"/>
      <c r="M117" s="204" t="s">
        <v>19</v>
      </c>
      <c r="N117" s="205" t="s">
        <v>43</v>
      </c>
      <c r="O117" s="85"/>
      <c r="P117" s="206">
        <f>O117*H117</f>
        <v>0</v>
      </c>
      <c r="Q117" s="206">
        <v>0</v>
      </c>
      <c r="R117" s="206">
        <f>Q117*H117</f>
        <v>0</v>
      </c>
      <c r="S117" s="206">
        <v>0</v>
      </c>
      <c r="T117" s="20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8" t="s">
        <v>125</v>
      </c>
      <c r="AT117" s="208" t="s">
        <v>127</v>
      </c>
      <c r="AU117" s="208" t="s">
        <v>83</v>
      </c>
      <c r="AY117" s="18" t="s">
        <v>126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8" t="s">
        <v>80</v>
      </c>
      <c r="BK117" s="209">
        <f>ROUND(I117*H117,2)</f>
        <v>0</v>
      </c>
      <c r="BL117" s="18" t="s">
        <v>125</v>
      </c>
      <c r="BM117" s="208" t="s">
        <v>473</v>
      </c>
    </row>
    <row r="118" s="2" customFormat="1">
      <c r="A118" s="39"/>
      <c r="B118" s="40"/>
      <c r="C118" s="41"/>
      <c r="D118" s="210" t="s">
        <v>132</v>
      </c>
      <c r="E118" s="41"/>
      <c r="F118" s="211" t="s">
        <v>1185</v>
      </c>
      <c r="G118" s="41"/>
      <c r="H118" s="41"/>
      <c r="I118" s="212"/>
      <c r="J118" s="41"/>
      <c r="K118" s="41"/>
      <c r="L118" s="45"/>
      <c r="M118" s="213"/>
      <c r="N118" s="21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132</v>
      </c>
      <c r="AU118" s="18" t="s">
        <v>83</v>
      </c>
    </row>
    <row r="119" s="2" customFormat="1" ht="16.5" customHeight="1">
      <c r="A119" s="39"/>
      <c r="B119" s="40"/>
      <c r="C119" s="197" t="s">
        <v>372</v>
      </c>
      <c r="D119" s="197" t="s">
        <v>127</v>
      </c>
      <c r="E119" s="198" t="s">
        <v>1186</v>
      </c>
      <c r="F119" s="199" t="s">
        <v>1187</v>
      </c>
      <c r="G119" s="200" t="s">
        <v>1168</v>
      </c>
      <c r="H119" s="201">
        <v>15</v>
      </c>
      <c r="I119" s="202"/>
      <c r="J119" s="203">
        <f>ROUND(I119*H119,2)</f>
        <v>0</v>
      </c>
      <c r="K119" s="199" t="s">
        <v>1150</v>
      </c>
      <c r="L119" s="45"/>
      <c r="M119" s="204" t="s">
        <v>19</v>
      </c>
      <c r="N119" s="205" t="s">
        <v>43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125</v>
      </c>
      <c r="AT119" s="208" t="s">
        <v>127</v>
      </c>
      <c r="AU119" s="208" t="s">
        <v>83</v>
      </c>
      <c r="AY119" s="18" t="s">
        <v>126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80</v>
      </c>
      <c r="BK119" s="209">
        <f>ROUND(I119*H119,2)</f>
        <v>0</v>
      </c>
      <c r="BL119" s="18" t="s">
        <v>125</v>
      </c>
      <c r="BM119" s="208" t="s">
        <v>462</v>
      </c>
    </row>
    <row r="120" s="2" customFormat="1">
      <c r="A120" s="39"/>
      <c r="B120" s="40"/>
      <c r="C120" s="41"/>
      <c r="D120" s="210" t="s">
        <v>132</v>
      </c>
      <c r="E120" s="41"/>
      <c r="F120" s="211" t="s">
        <v>1187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132</v>
      </c>
      <c r="AU120" s="18" t="s">
        <v>83</v>
      </c>
    </row>
    <row r="121" s="2" customFormat="1" ht="16.5" customHeight="1">
      <c r="A121" s="39"/>
      <c r="B121" s="40"/>
      <c r="C121" s="197" t="s">
        <v>379</v>
      </c>
      <c r="D121" s="197" t="s">
        <v>127</v>
      </c>
      <c r="E121" s="198" t="s">
        <v>1188</v>
      </c>
      <c r="F121" s="199" t="s">
        <v>1189</v>
      </c>
      <c r="G121" s="200" t="s">
        <v>1168</v>
      </c>
      <c r="H121" s="201">
        <v>7</v>
      </c>
      <c r="I121" s="202"/>
      <c r="J121" s="203">
        <f>ROUND(I121*H121,2)</f>
        <v>0</v>
      </c>
      <c r="K121" s="199" t="s">
        <v>1150</v>
      </c>
      <c r="L121" s="45"/>
      <c r="M121" s="204" t="s">
        <v>19</v>
      </c>
      <c r="N121" s="205" t="s">
        <v>43</v>
      </c>
      <c r="O121" s="8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8" t="s">
        <v>125</v>
      </c>
      <c r="AT121" s="208" t="s">
        <v>127</v>
      </c>
      <c r="AU121" s="208" t="s">
        <v>83</v>
      </c>
      <c r="AY121" s="18" t="s">
        <v>126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8" t="s">
        <v>80</v>
      </c>
      <c r="BK121" s="209">
        <f>ROUND(I121*H121,2)</f>
        <v>0</v>
      </c>
      <c r="BL121" s="18" t="s">
        <v>125</v>
      </c>
      <c r="BM121" s="208" t="s">
        <v>491</v>
      </c>
    </row>
    <row r="122" s="2" customFormat="1">
      <c r="A122" s="39"/>
      <c r="B122" s="40"/>
      <c r="C122" s="41"/>
      <c r="D122" s="210" t="s">
        <v>132</v>
      </c>
      <c r="E122" s="41"/>
      <c r="F122" s="211" t="s">
        <v>1189</v>
      </c>
      <c r="G122" s="41"/>
      <c r="H122" s="41"/>
      <c r="I122" s="212"/>
      <c r="J122" s="41"/>
      <c r="K122" s="41"/>
      <c r="L122" s="45"/>
      <c r="M122" s="213"/>
      <c r="N122" s="21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132</v>
      </c>
      <c r="AU122" s="18" t="s">
        <v>83</v>
      </c>
    </row>
    <row r="123" s="2" customFormat="1" ht="16.5" customHeight="1">
      <c r="A123" s="39"/>
      <c r="B123" s="40"/>
      <c r="C123" s="197" t="s">
        <v>388</v>
      </c>
      <c r="D123" s="197" t="s">
        <v>127</v>
      </c>
      <c r="E123" s="198" t="s">
        <v>1190</v>
      </c>
      <c r="F123" s="199" t="s">
        <v>1191</v>
      </c>
      <c r="G123" s="200" t="s">
        <v>1168</v>
      </c>
      <c r="H123" s="201">
        <v>3</v>
      </c>
      <c r="I123" s="202"/>
      <c r="J123" s="203">
        <f>ROUND(I123*H123,2)</f>
        <v>0</v>
      </c>
      <c r="K123" s="199" t="s">
        <v>1150</v>
      </c>
      <c r="L123" s="45"/>
      <c r="M123" s="204" t="s">
        <v>19</v>
      </c>
      <c r="N123" s="205" t="s">
        <v>43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125</v>
      </c>
      <c r="AT123" s="208" t="s">
        <v>127</v>
      </c>
      <c r="AU123" s="208" t="s">
        <v>83</v>
      </c>
      <c r="AY123" s="18" t="s">
        <v>126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80</v>
      </c>
      <c r="BK123" s="209">
        <f>ROUND(I123*H123,2)</f>
        <v>0</v>
      </c>
      <c r="BL123" s="18" t="s">
        <v>125</v>
      </c>
      <c r="BM123" s="208" t="s">
        <v>501</v>
      </c>
    </row>
    <row r="124" s="2" customFormat="1">
      <c r="A124" s="39"/>
      <c r="B124" s="40"/>
      <c r="C124" s="41"/>
      <c r="D124" s="210" t="s">
        <v>132</v>
      </c>
      <c r="E124" s="41"/>
      <c r="F124" s="211" t="s">
        <v>1191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132</v>
      </c>
      <c r="AU124" s="18" t="s">
        <v>83</v>
      </c>
    </row>
    <row r="125" s="2" customFormat="1" ht="16.5" customHeight="1">
      <c r="A125" s="39"/>
      <c r="B125" s="40"/>
      <c r="C125" s="197" t="s">
        <v>396</v>
      </c>
      <c r="D125" s="197" t="s">
        <v>127</v>
      </c>
      <c r="E125" s="198" t="s">
        <v>1192</v>
      </c>
      <c r="F125" s="199" t="s">
        <v>1193</v>
      </c>
      <c r="G125" s="200" t="s">
        <v>1168</v>
      </c>
      <c r="H125" s="201">
        <v>1</v>
      </c>
      <c r="I125" s="202"/>
      <c r="J125" s="203">
        <f>ROUND(I125*H125,2)</f>
        <v>0</v>
      </c>
      <c r="K125" s="199" t="s">
        <v>19</v>
      </c>
      <c r="L125" s="45"/>
      <c r="M125" s="204" t="s">
        <v>19</v>
      </c>
      <c r="N125" s="205" t="s">
        <v>43</v>
      </c>
      <c r="O125" s="85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125</v>
      </c>
      <c r="AT125" s="208" t="s">
        <v>127</v>
      </c>
      <c r="AU125" s="208" t="s">
        <v>83</v>
      </c>
      <c r="AY125" s="18" t="s">
        <v>126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80</v>
      </c>
      <c r="BK125" s="209">
        <f>ROUND(I125*H125,2)</f>
        <v>0</v>
      </c>
      <c r="BL125" s="18" t="s">
        <v>125</v>
      </c>
      <c r="BM125" s="208" t="s">
        <v>515</v>
      </c>
    </row>
    <row r="126" s="2" customFormat="1">
      <c r="A126" s="39"/>
      <c r="B126" s="40"/>
      <c r="C126" s="41"/>
      <c r="D126" s="210" t="s">
        <v>132</v>
      </c>
      <c r="E126" s="41"/>
      <c r="F126" s="211" t="s">
        <v>1193</v>
      </c>
      <c r="G126" s="41"/>
      <c r="H126" s="41"/>
      <c r="I126" s="212"/>
      <c r="J126" s="41"/>
      <c r="K126" s="41"/>
      <c r="L126" s="45"/>
      <c r="M126" s="213"/>
      <c r="N126" s="21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132</v>
      </c>
      <c r="AU126" s="18" t="s">
        <v>83</v>
      </c>
    </row>
    <row r="127" s="2" customFormat="1" ht="21.75" customHeight="1">
      <c r="A127" s="39"/>
      <c r="B127" s="40"/>
      <c r="C127" s="197" t="s">
        <v>405</v>
      </c>
      <c r="D127" s="197" t="s">
        <v>127</v>
      </c>
      <c r="E127" s="198" t="s">
        <v>1194</v>
      </c>
      <c r="F127" s="199" t="s">
        <v>1195</v>
      </c>
      <c r="G127" s="200" t="s">
        <v>1168</v>
      </c>
      <c r="H127" s="201">
        <v>11</v>
      </c>
      <c r="I127" s="202"/>
      <c r="J127" s="203">
        <f>ROUND(I127*H127,2)</f>
        <v>0</v>
      </c>
      <c r="K127" s="199" t="s">
        <v>19</v>
      </c>
      <c r="L127" s="45"/>
      <c r="M127" s="204" t="s">
        <v>19</v>
      </c>
      <c r="N127" s="205" t="s">
        <v>43</v>
      </c>
      <c r="O127" s="85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125</v>
      </c>
      <c r="AT127" s="208" t="s">
        <v>127</v>
      </c>
      <c r="AU127" s="208" t="s">
        <v>83</v>
      </c>
      <c r="AY127" s="18" t="s">
        <v>126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80</v>
      </c>
      <c r="BK127" s="209">
        <f>ROUND(I127*H127,2)</f>
        <v>0</v>
      </c>
      <c r="BL127" s="18" t="s">
        <v>125</v>
      </c>
      <c r="BM127" s="208" t="s">
        <v>528</v>
      </c>
    </row>
    <row r="128" s="2" customFormat="1">
      <c r="A128" s="39"/>
      <c r="B128" s="40"/>
      <c r="C128" s="41"/>
      <c r="D128" s="210" t="s">
        <v>132</v>
      </c>
      <c r="E128" s="41"/>
      <c r="F128" s="211" t="s">
        <v>1195</v>
      </c>
      <c r="G128" s="41"/>
      <c r="H128" s="41"/>
      <c r="I128" s="212"/>
      <c r="J128" s="41"/>
      <c r="K128" s="41"/>
      <c r="L128" s="45"/>
      <c r="M128" s="213"/>
      <c r="N128" s="21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132</v>
      </c>
      <c r="AU128" s="18" t="s">
        <v>83</v>
      </c>
    </row>
    <row r="129" s="2" customFormat="1" ht="16.5" customHeight="1">
      <c r="A129" s="39"/>
      <c r="B129" s="40"/>
      <c r="C129" s="197" t="s">
        <v>7</v>
      </c>
      <c r="D129" s="197" t="s">
        <v>127</v>
      </c>
      <c r="E129" s="198" t="s">
        <v>1196</v>
      </c>
      <c r="F129" s="199" t="s">
        <v>1197</v>
      </c>
      <c r="G129" s="200" t="s">
        <v>1168</v>
      </c>
      <c r="H129" s="201">
        <v>1</v>
      </c>
      <c r="I129" s="202"/>
      <c r="J129" s="203">
        <f>ROUND(I129*H129,2)</f>
        <v>0</v>
      </c>
      <c r="K129" s="199" t="s">
        <v>19</v>
      </c>
      <c r="L129" s="45"/>
      <c r="M129" s="204" t="s">
        <v>19</v>
      </c>
      <c r="N129" s="205" t="s">
        <v>43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125</v>
      </c>
      <c r="AT129" s="208" t="s">
        <v>127</v>
      </c>
      <c r="AU129" s="208" t="s">
        <v>83</v>
      </c>
      <c r="AY129" s="18" t="s">
        <v>126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80</v>
      </c>
      <c r="BK129" s="209">
        <f>ROUND(I129*H129,2)</f>
        <v>0</v>
      </c>
      <c r="BL129" s="18" t="s">
        <v>125</v>
      </c>
      <c r="BM129" s="208" t="s">
        <v>539</v>
      </c>
    </row>
    <row r="130" s="2" customFormat="1">
      <c r="A130" s="39"/>
      <c r="B130" s="40"/>
      <c r="C130" s="41"/>
      <c r="D130" s="210" t="s">
        <v>132</v>
      </c>
      <c r="E130" s="41"/>
      <c r="F130" s="211" t="s">
        <v>1197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83</v>
      </c>
    </row>
    <row r="131" s="2" customFormat="1" ht="16.5" customHeight="1">
      <c r="A131" s="39"/>
      <c r="B131" s="40"/>
      <c r="C131" s="197" t="s">
        <v>416</v>
      </c>
      <c r="D131" s="197" t="s">
        <v>127</v>
      </c>
      <c r="E131" s="198" t="s">
        <v>1198</v>
      </c>
      <c r="F131" s="199" t="s">
        <v>1199</v>
      </c>
      <c r="G131" s="200" t="s">
        <v>1168</v>
      </c>
      <c r="H131" s="201">
        <v>4</v>
      </c>
      <c r="I131" s="202"/>
      <c r="J131" s="203">
        <f>ROUND(I131*H131,2)</f>
        <v>0</v>
      </c>
      <c r="K131" s="199" t="s">
        <v>19</v>
      </c>
      <c r="L131" s="45"/>
      <c r="M131" s="204" t="s">
        <v>19</v>
      </c>
      <c r="N131" s="205" t="s">
        <v>43</v>
      </c>
      <c r="O131" s="85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08" t="s">
        <v>125</v>
      </c>
      <c r="AT131" s="208" t="s">
        <v>127</v>
      </c>
      <c r="AU131" s="208" t="s">
        <v>83</v>
      </c>
      <c r="AY131" s="18" t="s">
        <v>126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8" t="s">
        <v>80</v>
      </c>
      <c r="BK131" s="209">
        <f>ROUND(I131*H131,2)</f>
        <v>0</v>
      </c>
      <c r="BL131" s="18" t="s">
        <v>125</v>
      </c>
      <c r="BM131" s="208" t="s">
        <v>553</v>
      </c>
    </row>
    <row r="132" s="2" customFormat="1">
      <c r="A132" s="39"/>
      <c r="B132" s="40"/>
      <c r="C132" s="41"/>
      <c r="D132" s="210" t="s">
        <v>132</v>
      </c>
      <c r="E132" s="41"/>
      <c r="F132" s="211" t="s">
        <v>1199</v>
      </c>
      <c r="G132" s="41"/>
      <c r="H132" s="41"/>
      <c r="I132" s="212"/>
      <c r="J132" s="41"/>
      <c r="K132" s="41"/>
      <c r="L132" s="45"/>
      <c r="M132" s="213"/>
      <c r="N132" s="21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132</v>
      </c>
      <c r="AU132" s="18" t="s">
        <v>83</v>
      </c>
    </row>
    <row r="133" s="2" customFormat="1" ht="16.5" customHeight="1">
      <c r="A133" s="39"/>
      <c r="B133" s="40"/>
      <c r="C133" s="197" t="s">
        <v>423</v>
      </c>
      <c r="D133" s="197" t="s">
        <v>127</v>
      </c>
      <c r="E133" s="198" t="s">
        <v>1200</v>
      </c>
      <c r="F133" s="199" t="s">
        <v>1201</v>
      </c>
      <c r="G133" s="200" t="s">
        <v>1168</v>
      </c>
      <c r="H133" s="201">
        <v>1</v>
      </c>
      <c r="I133" s="202"/>
      <c r="J133" s="203">
        <f>ROUND(I133*H133,2)</f>
        <v>0</v>
      </c>
      <c r="K133" s="199" t="s">
        <v>19</v>
      </c>
      <c r="L133" s="45"/>
      <c r="M133" s="204" t="s">
        <v>19</v>
      </c>
      <c r="N133" s="205" t="s">
        <v>43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125</v>
      </c>
      <c r="AT133" s="208" t="s">
        <v>127</v>
      </c>
      <c r="AU133" s="208" t="s">
        <v>83</v>
      </c>
      <c r="AY133" s="18" t="s">
        <v>126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80</v>
      </c>
      <c r="BK133" s="209">
        <f>ROUND(I133*H133,2)</f>
        <v>0</v>
      </c>
      <c r="BL133" s="18" t="s">
        <v>125</v>
      </c>
      <c r="BM133" s="208" t="s">
        <v>567</v>
      </c>
    </row>
    <row r="134" s="2" customFormat="1">
      <c r="A134" s="39"/>
      <c r="B134" s="40"/>
      <c r="C134" s="41"/>
      <c r="D134" s="210" t="s">
        <v>132</v>
      </c>
      <c r="E134" s="41"/>
      <c r="F134" s="211" t="s">
        <v>1201</v>
      </c>
      <c r="G134" s="41"/>
      <c r="H134" s="41"/>
      <c r="I134" s="212"/>
      <c r="J134" s="41"/>
      <c r="K134" s="41"/>
      <c r="L134" s="45"/>
      <c r="M134" s="213"/>
      <c r="N134" s="21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132</v>
      </c>
      <c r="AU134" s="18" t="s">
        <v>83</v>
      </c>
    </row>
    <row r="135" s="2" customFormat="1" ht="16.5" customHeight="1">
      <c r="A135" s="39"/>
      <c r="B135" s="40"/>
      <c r="C135" s="197" t="s">
        <v>431</v>
      </c>
      <c r="D135" s="197" t="s">
        <v>127</v>
      </c>
      <c r="E135" s="198" t="s">
        <v>1202</v>
      </c>
      <c r="F135" s="199" t="s">
        <v>1203</v>
      </c>
      <c r="G135" s="200" t="s">
        <v>1168</v>
      </c>
      <c r="H135" s="201">
        <v>1</v>
      </c>
      <c r="I135" s="202"/>
      <c r="J135" s="203">
        <f>ROUND(I135*H135,2)</f>
        <v>0</v>
      </c>
      <c r="K135" s="199" t="s">
        <v>19</v>
      </c>
      <c r="L135" s="45"/>
      <c r="M135" s="204" t="s">
        <v>19</v>
      </c>
      <c r="N135" s="205" t="s">
        <v>43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125</v>
      </c>
      <c r="AT135" s="208" t="s">
        <v>127</v>
      </c>
      <c r="AU135" s="208" t="s">
        <v>83</v>
      </c>
      <c r="AY135" s="18" t="s">
        <v>126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80</v>
      </c>
      <c r="BK135" s="209">
        <f>ROUND(I135*H135,2)</f>
        <v>0</v>
      </c>
      <c r="BL135" s="18" t="s">
        <v>125</v>
      </c>
      <c r="BM135" s="208" t="s">
        <v>579</v>
      </c>
    </row>
    <row r="136" s="2" customFormat="1">
      <c r="A136" s="39"/>
      <c r="B136" s="40"/>
      <c r="C136" s="41"/>
      <c r="D136" s="210" t="s">
        <v>132</v>
      </c>
      <c r="E136" s="41"/>
      <c r="F136" s="211" t="s">
        <v>1203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132</v>
      </c>
      <c r="AU136" s="18" t="s">
        <v>83</v>
      </c>
    </row>
    <row r="137" s="2" customFormat="1" ht="16.5" customHeight="1">
      <c r="A137" s="39"/>
      <c r="B137" s="40"/>
      <c r="C137" s="197" t="s">
        <v>441</v>
      </c>
      <c r="D137" s="197" t="s">
        <v>127</v>
      </c>
      <c r="E137" s="198" t="s">
        <v>1204</v>
      </c>
      <c r="F137" s="199" t="s">
        <v>1205</v>
      </c>
      <c r="G137" s="200" t="s">
        <v>1168</v>
      </c>
      <c r="H137" s="201">
        <v>4</v>
      </c>
      <c r="I137" s="202"/>
      <c r="J137" s="203">
        <f>ROUND(I137*H137,2)</f>
        <v>0</v>
      </c>
      <c r="K137" s="199" t="s">
        <v>1150</v>
      </c>
      <c r="L137" s="45"/>
      <c r="M137" s="204" t="s">
        <v>19</v>
      </c>
      <c r="N137" s="205" t="s">
        <v>43</v>
      </c>
      <c r="O137" s="85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08" t="s">
        <v>125</v>
      </c>
      <c r="AT137" s="208" t="s">
        <v>127</v>
      </c>
      <c r="AU137" s="208" t="s">
        <v>83</v>
      </c>
      <c r="AY137" s="18" t="s">
        <v>126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8" t="s">
        <v>80</v>
      </c>
      <c r="BK137" s="209">
        <f>ROUND(I137*H137,2)</f>
        <v>0</v>
      </c>
      <c r="BL137" s="18" t="s">
        <v>125</v>
      </c>
      <c r="BM137" s="208" t="s">
        <v>592</v>
      </c>
    </row>
    <row r="138" s="2" customFormat="1">
      <c r="A138" s="39"/>
      <c r="B138" s="40"/>
      <c r="C138" s="41"/>
      <c r="D138" s="210" t="s">
        <v>132</v>
      </c>
      <c r="E138" s="41"/>
      <c r="F138" s="211" t="s">
        <v>1205</v>
      </c>
      <c r="G138" s="41"/>
      <c r="H138" s="41"/>
      <c r="I138" s="212"/>
      <c r="J138" s="41"/>
      <c r="K138" s="41"/>
      <c r="L138" s="45"/>
      <c r="M138" s="213"/>
      <c r="N138" s="21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132</v>
      </c>
      <c r="AU138" s="18" t="s">
        <v>83</v>
      </c>
    </row>
    <row r="139" s="11" customFormat="1" ht="22.8" customHeight="1">
      <c r="A139" s="11"/>
      <c r="B139" s="183"/>
      <c r="C139" s="184"/>
      <c r="D139" s="185" t="s">
        <v>71</v>
      </c>
      <c r="E139" s="226" t="s">
        <v>1206</v>
      </c>
      <c r="F139" s="226" t="s">
        <v>1207</v>
      </c>
      <c r="G139" s="184"/>
      <c r="H139" s="184"/>
      <c r="I139" s="187"/>
      <c r="J139" s="227">
        <f>BK139</f>
        <v>0</v>
      </c>
      <c r="K139" s="184"/>
      <c r="L139" s="189"/>
      <c r="M139" s="190"/>
      <c r="N139" s="191"/>
      <c r="O139" s="191"/>
      <c r="P139" s="192">
        <f>SUM(P140:P141)</f>
        <v>0</v>
      </c>
      <c r="Q139" s="191"/>
      <c r="R139" s="192">
        <f>SUM(R140:R141)</f>
        <v>0</v>
      </c>
      <c r="S139" s="191"/>
      <c r="T139" s="193">
        <f>SUM(T140:T141)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4" t="s">
        <v>80</v>
      </c>
      <c r="AT139" s="195" t="s">
        <v>71</v>
      </c>
      <c r="AU139" s="195" t="s">
        <v>80</v>
      </c>
      <c r="AY139" s="194" t="s">
        <v>126</v>
      </c>
      <c r="BK139" s="196">
        <f>SUM(BK140:BK141)</f>
        <v>0</v>
      </c>
    </row>
    <row r="140" s="2" customFormat="1" ht="16.5" customHeight="1">
      <c r="A140" s="39"/>
      <c r="B140" s="40"/>
      <c r="C140" s="197" t="s">
        <v>447</v>
      </c>
      <c r="D140" s="197" t="s">
        <v>127</v>
      </c>
      <c r="E140" s="198" t="s">
        <v>1208</v>
      </c>
      <c r="F140" s="199" t="s">
        <v>1209</v>
      </c>
      <c r="G140" s="200" t="s">
        <v>1168</v>
      </c>
      <c r="H140" s="201">
        <v>10</v>
      </c>
      <c r="I140" s="202"/>
      <c r="J140" s="203">
        <f>ROUND(I140*H140,2)</f>
        <v>0</v>
      </c>
      <c r="K140" s="199" t="s">
        <v>1150</v>
      </c>
      <c r="L140" s="45"/>
      <c r="M140" s="204" t="s">
        <v>19</v>
      </c>
      <c r="N140" s="205" t="s">
        <v>43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125</v>
      </c>
      <c r="AT140" s="208" t="s">
        <v>127</v>
      </c>
      <c r="AU140" s="208" t="s">
        <v>83</v>
      </c>
      <c r="AY140" s="18" t="s">
        <v>126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80</v>
      </c>
      <c r="BK140" s="209">
        <f>ROUND(I140*H140,2)</f>
        <v>0</v>
      </c>
      <c r="BL140" s="18" t="s">
        <v>125</v>
      </c>
      <c r="BM140" s="208" t="s">
        <v>606</v>
      </c>
    </row>
    <row r="141" s="2" customFormat="1">
      <c r="A141" s="39"/>
      <c r="B141" s="40"/>
      <c r="C141" s="41"/>
      <c r="D141" s="210" t="s">
        <v>132</v>
      </c>
      <c r="E141" s="41"/>
      <c r="F141" s="211" t="s">
        <v>1209</v>
      </c>
      <c r="G141" s="41"/>
      <c r="H141" s="41"/>
      <c r="I141" s="212"/>
      <c r="J141" s="41"/>
      <c r="K141" s="41"/>
      <c r="L141" s="45"/>
      <c r="M141" s="216"/>
      <c r="N141" s="217"/>
      <c r="O141" s="218"/>
      <c r="P141" s="218"/>
      <c r="Q141" s="218"/>
      <c r="R141" s="218"/>
      <c r="S141" s="218"/>
      <c r="T141" s="21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132</v>
      </c>
      <c r="AU141" s="18" t="s">
        <v>83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VAtN9rvlwPTw+lUxbfV4mSXlzDxSrdB87g3LmmqU7WTztGjeODc0E3AaQt30Rt6UQ4IZYufGY03088ZcAvii6A==" hashValue="HDJshaMr5looeEyKidGYjGl82fuLTE3w7K5L/4CLXze0v6YMZpI9XEzSDsVlPs7b/NKS3IXAbBTMcZA35RekCw==" algorithmName="SHA-512" password="9C2B"/>
  <autoFilter ref="C83:K14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Víceúčelový školní objekt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25. 7. 2023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ROUND((SUM(BE86:BE223)),  2)</f>
        <v>0</v>
      </c>
      <c r="G33" s="39"/>
      <c r="H33" s="39"/>
      <c r="I33" s="149">
        <v>0.20999999999999999</v>
      </c>
      <c r="J33" s="148">
        <f>ROUND(((SUM(BE86:BE223))*I33),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ROUND((SUM(BF86:BF223)),  2)</f>
        <v>0</v>
      </c>
      <c r="G34" s="39"/>
      <c r="H34" s="39"/>
      <c r="I34" s="149">
        <v>0.14999999999999999</v>
      </c>
      <c r="J34" s="148">
        <f>ROUND(((SUM(BF86:BF223))*I34),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ROUND((SUM(BG86:BG223)),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ROUND((SUM(BH86:BH223)),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ROUND((SUM(BI86:BI223)),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Víceúčelový školní objekt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ZTI2 - Zdravotně technické instalace - 2.NP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Luby</v>
      </c>
      <c r="G52" s="41"/>
      <c r="H52" s="41"/>
      <c r="I52" s="33" t="s">
        <v>23</v>
      </c>
      <c r="J52" s="73" t="str">
        <f>IF(J12="","",J12)</f>
        <v>25. 7. 2023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Město Luby, Nám. 5. května 164, Luby</v>
      </c>
      <c r="G54" s="41"/>
      <c r="H54" s="41"/>
      <c r="I54" s="33" t="s">
        <v>31</v>
      </c>
      <c r="J54" s="37" t="str">
        <f>E21</f>
        <v>PK Beránek &amp; Hradil, Svobody 7/1, Cheb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Jakub Vilingr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106</v>
      </c>
      <c r="D57" s="163"/>
      <c r="E57" s="163"/>
      <c r="F57" s="163"/>
      <c r="G57" s="163"/>
      <c r="H57" s="163"/>
      <c r="I57" s="163"/>
      <c r="J57" s="164" t="s">
        <v>107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108</v>
      </c>
    </row>
    <row r="60" s="9" customFormat="1" ht="24.96" customHeight="1">
      <c r="A60" s="9"/>
      <c r="B60" s="166"/>
      <c r="C60" s="167"/>
      <c r="D60" s="168" t="s">
        <v>189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193</v>
      </c>
      <c r="E61" s="223"/>
      <c r="F61" s="223"/>
      <c r="G61" s="223"/>
      <c r="H61" s="223"/>
      <c r="I61" s="223"/>
      <c r="J61" s="224">
        <f>J88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6"/>
      <c r="C62" s="167"/>
      <c r="D62" s="168" t="s">
        <v>195</v>
      </c>
      <c r="E62" s="169"/>
      <c r="F62" s="169"/>
      <c r="G62" s="169"/>
      <c r="H62" s="169"/>
      <c r="I62" s="169"/>
      <c r="J62" s="170">
        <f>J102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20"/>
      <c r="C63" s="221"/>
      <c r="D63" s="222" t="s">
        <v>680</v>
      </c>
      <c r="E63" s="223"/>
      <c r="F63" s="223"/>
      <c r="G63" s="223"/>
      <c r="H63" s="223"/>
      <c r="I63" s="223"/>
      <c r="J63" s="224">
        <f>J103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681</v>
      </c>
      <c r="E64" s="223"/>
      <c r="F64" s="223"/>
      <c r="G64" s="223"/>
      <c r="H64" s="223"/>
      <c r="I64" s="223"/>
      <c r="J64" s="224">
        <f>J142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1211</v>
      </c>
      <c r="E65" s="223"/>
      <c r="F65" s="223"/>
      <c r="G65" s="223"/>
      <c r="H65" s="223"/>
      <c r="I65" s="223"/>
      <c r="J65" s="224">
        <f>J215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66"/>
      <c r="C66" s="167"/>
      <c r="D66" s="168" t="s">
        <v>202</v>
      </c>
      <c r="E66" s="169"/>
      <c r="F66" s="169"/>
      <c r="G66" s="169"/>
      <c r="H66" s="169"/>
      <c r="I66" s="169"/>
      <c r="J66" s="170">
        <f>J219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Víceúčelový školní objekt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103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ZTI2 - Zdravotně technické instalace - 2.NP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Luby</v>
      </c>
      <c r="G80" s="41"/>
      <c r="H80" s="41"/>
      <c r="I80" s="33" t="s">
        <v>23</v>
      </c>
      <c r="J80" s="73" t="str">
        <f>IF(J12="","",J12)</f>
        <v>25. 7. 2023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Město Luby, Nám. 5. května 164, Luby</v>
      </c>
      <c r="G82" s="41"/>
      <c r="H82" s="41"/>
      <c r="I82" s="33" t="s">
        <v>31</v>
      </c>
      <c r="J82" s="37" t="str">
        <f>E21</f>
        <v>PK Beránek &amp; Hradil, Svobody 7/1, Cheb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Jakub Vilingr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72"/>
      <c r="B85" s="173"/>
      <c r="C85" s="174" t="s">
        <v>111</v>
      </c>
      <c r="D85" s="175" t="s">
        <v>57</v>
      </c>
      <c r="E85" s="175" t="s">
        <v>53</v>
      </c>
      <c r="F85" s="175" t="s">
        <v>54</v>
      </c>
      <c r="G85" s="175" t="s">
        <v>112</v>
      </c>
      <c r="H85" s="175" t="s">
        <v>113</v>
      </c>
      <c r="I85" s="175" t="s">
        <v>114</v>
      </c>
      <c r="J85" s="175" t="s">
        <v>107</v>
      </c>
      <c r="K85" s="176" t="s">
        <v>115</v>
      </c>
      <c r="L85" s="177"/>
      <c r="M85" s="93" t="s">
        <v>19</v>
      </c>
      <c r="N85" s="94" t="s">
        <v>42</v>
      </c>
      <c r="O85" s="94" t="s">
        <v>116</v>
      </c>
      <c r="P85" s="94" t="s">
        <v>117</v>
      </c>
      <c r="Q85" s="94" t="s">
        <v>118</v>
      </c>
      <c r="R85" s="94" t="s">
        <v>119</v>
      </c>
      <c r="S85" s="94" t="s">
        <v>120</v>
      </c>
      <c r="T85" s="95" t="s">
        <v>121</v>
      </c>
      <c r="U85" s="172"/>
      <c r="V85" s="172"/>
      <c r="W85" s="172"/>
      <c r="X85" s="172"/>
      <c r="Y85" s="172"/>
      <c r="Z85" s="172"/>
      <c r="AA85" s="172"/>
      <c r="AB85" s="172"/>
      <c r="AC85" s="172"/>
      <c r="AD85" s="172"/>
      <c r="AE85" s="172"/>
    </row>
    <row r="86" s="2" customFormat="1" ht="22.8" customHeight="1">
      <c r="A86" s="39"/>
      <c r="B86" s="40"/>
      <c r="C86" s="100" t="s">
        <v>122</v>
      </c>
      <c r="D86" s="41"/>
      <c r="E86" s="41"/>
      <c r="F86" s="41"/>
      <c r="G86" s="41"/>
      <c r="H86" s="41"/>
      <c r="I86" s="41"/>
      <c r="J86" s="178">
        <f>BK86</f>
        <v>0</v>
      </c>
      <c r="K86" s="41"/>
      <c r="L86" s="45"/>
      <c r="M86" s="96"/>
      <c r="N86" s="179"/>
      <c r="O86" s="97"/>
      <c r="P86" s="180">
        <f>P87+P102+P219</f>
        <v>0</v>
      </c>
      <c r="Q86" s="97"/>
      <c r="R86" s="180">
        <f>R87+R102+R219</f>
        <v>0.20687</v>
      </c>
      <c r="S86" s="97"/>
      <c r="T86" s="181">
        <f>T87+T102+T219</f>
        <v>0.24430000000000002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108</v>
      </c>
      <c r="BK86" s="182">
        <f>BK87+BK102+BK219</f>
        <v>0</v>
      </c>
    </row>
    <row r="87" s="11" customFormat="1" ht="25.92" customHeight="1">
      <c r="A87" s="11"/>
      <c r="B87" s="183"/>
      <c r="C87" s="184"/>
      <c r="D87" s="185" t="s">
        <v>71</v>
      </c>
      <c r="E87" s="186" t="s">
        <v>203</v>
      </c>
      <c r="F87" s="186" t="s">
        <v>204</v>
      </c>
      <c r="G87" s="184"/>
      <c r="H87" s="184"/>
      <c r="I87" s="187"/>
      <c r="J87" s="188">
        <f>BK87</f>
        <v>0</v>
      </c>
      <c r="K87" s="184"/>
      <c r="L87" s="189"/>
      <c r="M87" s="190"/>
      <c r="N87" s="191"/>
      <c r="O87" s="191"/>
      <c r="P87" s="192">
        <f>P88</f>
        <v>0</v>
      </c>
      <c r="Q87" s="191"/>
      <c r="R87" s="192">
        <f>R88</f>
        <v>0</v>
      </c>
      <c r="S87" s="191"/>
      <c r="T87" s="193">
        <f>T88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80</v>
      </c>
      <c r="AT87" s="195" t="s">
        <v>71</v>
      </c>
      <c r="AU87" s="195" t="s">
        <v>72</v>
      </c>
      <c r="AY87" s="194" t="s">
        <v>126</v>
      </c>
      <c r="BK87" s="196">
        <f>BK88</f>
        <v>0</v>
      </c>
    </row>
    <row r="88" s="11" customFormat="1" ht="22.8" customHeight="1">
      <c r="A88" s="11"/>
      <c r="B88" s="183"/>
      <c r="C88" s="184"/>
      <c r="D88" s="185" t="s">
        <v>71</v>
      </c>
      <c r="E88" s="226" t="s">
        <v>403</v>
      </c>
      <c r="F88" s="226" t="s">
        <v>404</v>
      </c>
      <c r="G88" s="184"/>
      <c r="H88" s="184"/>
      <c r="I88" s="187"/>
      <c r="J88" s="227">
        <f>BK88</f>
        <v>0</v>
      </c>
      <c r="K88" s="184"/>
      <c r="L88" s="189"/>
      <c r="M88" s="190"/>
      <c r="N88" s="191"/>
      <c r="O88" s="191"/>
      <c r="P88" s="192">
        <f>SUM(P89:P101)</f>
        <v>0</v>
      </c>
      <c r="Q88" s="191"/>
      <c r="R88" s="192">
        <f>SUM(R89:R101)</f>
        <v>0</v>
      </c>
      <c r="S88" s="191"/>
      <c r="T88" s="193">
        <f>SUM(T89:T101)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4" t="s">
        <v>80</v>
      </c>
      <c r="AT88" s="195" t="s">
        <v>71</v>
      </c>
      <c r="AU88" s="195" t="s">
        <v>80</v>
      </c>
      <c r="AY88" s="194" t="s">
        <v>126</v>
      </c>
      <c r="BK88" s="196">
        <f>SUM(BK89:BK101)</f>
        <v>0</v>
      </c>
    </row>
    <row r="89" s="2" customFormat="1" ht="24.15" customHeight="1">
      <c r="A89" s="39"/>
      <c r="B89" s="40"/>
      <c r="C89" s="197" t="s">
        <v>80</v>
      </c>
      <c r="D89" s="197" t="s">
        <v>127</v>
      </c>
      <c r="E89" s="198" t="s">
        <v>406</v>
      </c>
      <c r="F89" s="199" t="s">
        <v>407</v>
      </c>
      <c r="G89" s="200" t="s">
        <v>216</v>
      </c>
      <c r="H89" s="201">
        <v>0.244</v>
      </c>
      <c r="I89" s="202"/>
      <c r="J89" s="203">
        <f>ROUND(I89*H89,2)</f>
        <v>0</v>
      </c>
      <c r="K89" s="199" t="s">
        <v>172</v>
      </c>
      <c r="L89" s="45"/>
      <c r="M89" s="204" t="s">
        <v>19</v>
      </c>
      <c r="N89" s="205" t="s">
        <v>43</v>
      </c>
      <c r="O89" s="85"/>
      <c r="P89" s="206">
        <f>O89*H89</f>
        <v>0</v>
      </c>
      <c r="Q89" s="206">
        <v>0</v>
      </c>
      <c r="R89" s="206">
        <f>Q89*H89</f>
        <v>0</v>
      </c>
      <c r="S89" s="206">
        <v>0</v>
      </c>
      <c r="T89" s="20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08" t="s">
        <v>125</v>
      </c>
      <c r="AT89" s="208" t="s">
        <v>127</v>
      </c>
      <c r="AU89" s="208" t="s">
        <v>83</v>
      </c>
      <c r="AY89" s="18" t="s">
        <v>126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8" t="s">
        <v>80</v>
      </c>
      <c r="BK89" s="209">
        <f>ROUND(I89*H89,2)</f>
        <v>0</v>
      </c>
      <c r="BL89" s="18" t="s">
        <v>125</v>
      </c>
      <c r="BM89" s="208" t="s">
        <v>1212</v>
      </c>
    </row>
    <row r="90" s="2" customFormat="1">
      <c r="A90" s="39"/>
      <c r="B90" s="40"/>
      <c r="C90" s="41"/>
      <c r="D90" s="210" t="s">
        <v>132</v>
      </c>
      <c r="E90" s="41"/>
      <c r="F90" s="211" t="s">
        <v>409</v>
      </c>
      <c r="G90" s="41"/>
      <c r="H90" s="41"/>
      <c r="I90" s="212"/>
      <c r="J90" s="41"/>
      <c r="K90" s="41"/>
      <c r="L90" s="45"/>
      <c r="M90" s="213"/>
      <c r="N90" s="21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132</v>
      </c>
      <c r="AU90" s="18" t="s">
        <v>83</v>
      </c>
    </row>
    <row r="91" s="2" customFormat="1">
      <c r="A91" s="39"/>
      <c r="B91" s="40"/>
      <c r="C91" s="41"/>
      <c r="D91" s="228" t="s">
        <v>175</v>
      </c>
      <c r="E91" s="41"/>
      <c r="F91" s="229" t="s">
        <v>410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175</v>
      </c>
      <c r="AU91" s="18" t="s">
        <v>83</v>
      </c>
    </row>
    <row r="92" s="2" customFormat="1" ht="24.15" customHeight="1">
      <c r="A92" s="39"/>
      <c r="B92" s="40"/>
      <c r="C92" s="197" t="s">
        <v>83</v>
      </c>
      <c r="D92" s="197" t="s">
        <v>127</v>
      </c>
      <c r="E92" s="198" t="s">
        <v>411</v>
      </c>
      <c r="F92" s="199" t="s">
        <v>412</v>
      </c>
      <c r="G92" s="200" t="s">
        <v>216</v>
      </c>
      <c r="H92" s="201">
        <v>0.244</v>
      </c>
      <c r="I92" s="202"/>
      <c r="J92" s="203">
        <f>ROUND(I92*H92,2)</f>
        <v>0</v>
      </c>
      <c r="K92" s="199" t="s">
        <v>172</v>
      </c>
      <c r="L92" s="45"/>
      <c r="M92" s="204" t="s">
        <v>19</v>
      </c>
      <c r="N92" s="205" t="s">
        <v>43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125</v>
      </c>
      <c r="AT92" s="208" t="s">
        <v>127</v>
      </c>
      <c r="AU92" s="208" t="s">
        <v>83</v>
      </c>
      <c r="AY92" s="18" t="s">
        <v>126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80</v>
      </c>
      <c r="BK92" s="209">
        <f>ROUND(I92*H92,2)</f>
        <v>0</v>
      </c>
      <c r="BL92" s="18" t="s">
        <v>125</v>
      </c>
      <c r="BM92" s="208" t="s">
        <v>1213</v>
      </c>
    </row>
    <row r="93" s="2" customFormat="1">
      <c r="A93" s="39"/>
      <c r="B93" s="40"/>
      <c r="C93" s="41"/>
      <c r="D93" s="210" t="s">
        <v>132</v>
      </c>
      <c r="E93" s="41"/>
      <c r="F93" s="211" t="s">
        <v>414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132</v>
      </c>
      <c r="AU93" s="18" t="s">
        <v>83</v>
      </c>
    </row>
    <row r="94" s="2" customFormat="1">
      <c r="A94" s="39"/>
      <c r="B94" s="40"/>
      <c r="C94" s="41"/>
      <c r="D94" s="228" t="s">
        <v>175</v>
      </c>
      <c r="E94" s="41"/>
      <c r="F94" s="229" t="s">
        <v>415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175</v>
      </c>
      <c r="AU94" s="18" t="s">
        <v>83</v>
      </c>
    </row>
    <row r="95" s="2" customFormat="1" ht="24.15" customHeight="1">
      <c r="A95" s="39"/>
      <c r="B95" s="40"/>
      <c r="C95" s="197" t="s">
        <v>136</v>
      </c>
      <c r="D95" s="197" t="s">
        <v>127</v>
      </c>
      <c r="E95" s="198" t="s">
        <v>417</v>
      </c>
      <c r="F95" s="199" t="s">
        <v>418</v>
      </c>
      <c r="G95" s="200" t="s">
        <v>216</v>
      </c>
      <c r="H95" s="201">
        <v>3.9039999999999999</v>
      </c>
      <c r="I95" s="202"/>
      <c r="J95" s="203">
        <f>ROUND(I95*H95,2)</f>
        <v>0</v>
      </c>
      <c r="K95" s="199" t="s">
        <v>172</v>
      </c>
      <c r="L95" s="45"/>
      <c r="M95" s="204" t="s">
        <v>19</v>
      </c>
      <c r="N95" s="205" t="s">
        <v>43</v>
      </c>
      <c r="O95" s="85"/>
      <c r="P95" s="206">
        <f>O95*H95</f>
        <v>0</v>
      </c>
      <c r="Q95" s="206">
        <v>0</v>
      </c>
      <c r="R95" s="206">
        <f>Q95*H95</f>
        <v>0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125</v>
      </c>
      <c r="AT95" s="208" t="s">
        <v>127</v>
      </c>
      <c r="AU95" s="208" t="s">
        <v>83</v>
      </c>
      <c r="AY95" s="18" t="s">
        <v>126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80</v>
      </c>
      <c r="BK95" s="209">
        <f>ROUND(I95*H95,2)</f>
        <v>0</v>
      </c>
      <c r="BL95" s="18" t="s">
        <v>125</v>
      </c>
      <c r="BM95" s="208" t="s">
        <v>1214</v>
      </c>
    </row>
    <row r="96" s="2" customFormat="1">
      <c r="A96" s="39"/>
      <c r="B96" s="40"/>
      <c r="C96" s="41"/>
      <c r="D96" s="210" t="s">
        <v>132</v>
      </c>
      <c r="E96" s="41"/>
      <c r="F96" s="211" t="s">
        <v>420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132</v>
      </c>
      <c r="AU96" s="18" t="s">
        <v>83</v>
      </c>
    </row>
    <row r="97" s="2" customFormat="1">
      <c r="A97" s="39"/>
      <c r="B97" s="40"/>
      <c r="C97" s="41"/>
      <c r="D97" s="228" t="s">
        <v>175</v>
      </c>
      <c r="E97" s="41"/>
      <c r="F97" s="229" t="s">
        <v>421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175</v>
      </c>
      <c r="AU97" s="18" t="s">
        <v>83</v>
      </c>
    </row>
    <row r="98" s="14" customFormat="1">
      <c r="A98" s="14"/>
      <c r="B98" s="240"/>
      <c r="C98" s="241"/>
      <c r="D98" s="210" t="s">
        <v>212</v>
      </c>
      <c r="E98" s="241"/>
      <c r="F98" s="243" t="s">
        <v>1215</v>
      </c>
      <c r="G98" s="241"/>
      <c r="H98" s="244">
        <v>3.9039999999999999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212</v>
      </c>
      <c r="AU98" s="250" t="s">
        <v>83</v>
      </c>
      <c r="AV98" s="14" t="s">
        <v>83</v>
      </c>
      <c r="AW98" s="14" t="s">
        <v>4</v>
      </c>
      <c r="AX98" s="14" t="s">
        <v>80</v>
      </c>
      <c r="AY98" s="250" t="s">
        <v>126</v>
      </c>
    </row>
    <row r="99" s="2" customFormat="1" ht="44.25" customHeight="1">
      <c r="A99" s="39"/>
      <c r="B99" s="40"/>
      <c r="C99" s="197" t="s">
        <v>125</v>
      </c>
      <c r="D99" s="197" t="s">
        <v>127</v>
      </c>
      <c r="E99" s="198" t="s">
        <v>424</v>
      </c>
      <c r="F99" s="199" t="s">
        <v>425</v>
      </c>
      <c r="G99" s="200" t="s">
        <v>216</v>
      </c>
      <c r="H99" s="201">
        <v>0.244</v>
      </c>
      <c r="I99" s="202"/>
      <c r="J99" s="203">
        <f>ROUND(I99*H99,2)</f>
        <v>0</v>
      </c>
      <c r="K99" s="199" t="s">
        <v>172</v>
      </c>
      <c r="L99" s="45"/>
      <c r="M99" s="204" t="s">
        <v>19</v>
      </c>
      <c r="N99" s="205" t="s">
        <v>43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125</v>
      </c>
      <c r="AT99" s="208" t="s">
        <v>127</v>
      </c>
      <c r="AU99" s="208" t="s">
        <v>83</v>
      </c>
      <c r="AY99" s="18" t="s">
        <v>126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80</v>
      </c>
      <c r="BK99" s="209">
        <f>ROUND(I99*H99,2)</f>
        <v>0</v>
      </c>
      <c r="BL99" s="18" t="s">
        <v>125</v>
      </c>
      <c r="BM99" s="208" t="s">
        <v>1216</v>
      </c>
    </row>
    <row r="100" s="2" customFormat="1">
      <c r="A100" s="39"/>
      <c r="B100" s="40"/>
      <c r="C100" s="41"/>
      <c r="D100" s="210" t="s">
        <v>132</v>
      </c>
      <c r="E100" s="41"/>
      <c r="F100" s="211" t="s">
        <v>427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132</v>
      </c>
      <c r="AU100" s="18" t="s">
        <v>83</v>
      </c>
    </row>
    <row r="101" s="2" customFormat="1">
      <c r="A101" s="39"/>
      <c r="B101" s="40"/>
      <c r="C101" s="41"/>
      <c r="D101" s="228" t="s">
        <v>175</v>
      </c>
      <c r="E101" s="41"/>
      <c r="F101" s="229" t="s">
        <v>428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175</v>
      </c>
      <c r="AU101" s="18" t="s">
        <v>83</v>
      </c>
    </row>
    <row r="102" s="11" customFormat="1" ht="25.92" customHeight="1">
      <c r="A102" s="11"/>
      <c r="B102" s="183"/>
      <c r="C102" s="184"/>
      <c r="D102" s="185" t="s">
        <v>71</v>
      </c>
      <c r="E102" s="186" t="s">
        <v>437</v>
      </c>
      <c r="F102" s="186" t="s">
        <v>438</v>
      </c>
      <c r="G102" s="184"/>
      <c r="H102" s="184"/>
      <c r="I102" s="187"/>
      <c r="J102" s="188">
        <f>BK102</f>
        <v>0</v>
      </c>
      <c r="K102" s="184"/>
      <c r="L102" s="189"/>
      <c r="M102" s="190"/>
      <c r="N102" s="191"/>
      <c r="O102" s="191"/>
      <c r="P102" s="192">
        <f>P103+P142+P215</f>
        <v>0</v>
      </c>
      <c r="Q102" s="191"/>
      <c r="R102" s="192">
        <f>R103+R142+R215</f>
        <v>0.20687</v>
      </c>
      <c r="S102" s="191"/>
      <c r="T102" s="193">
        <f>T103+T142+T215</f>
        <v>0.24430000000000002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194" t="s">
        <v>83</v>
      </c>
      <c r="AT102" s="195" t="s">
        <v>71</v>
      </c>
      <c r="AU102" s="195" t="s">
        <v>72</v>
      </c>
      <c r="AY102" s="194" t="s">
        <v>126</v>
      </c>
      <c r="BK102" s="196">
        <f>BK103+BK142+BK215</f>
        <v>0</v>
      </c>
    </row>
    <row r="103" s="11" customFormat="1" ht="22.8" customHeight="1">
      <c r="A103" s="11"/>
      <c r="B103" s="183"/>
      <c r="C103" s="184"/>
      <c r="D103" s="185" t="s">
        <v>71</v>
      </c>
      <c r="E103" s="226" t="s">
        <v>682</v>
      </c>
      <c r="F103" s="226" t="s">
        <v>683</v>
      </c>
      <c r="G103" s="184"/>
      <c r="H103" s="184"/>
      <c r="I103" s="187"/>
      <c r="J103" s="227">
        <f>BK103</f>
        <v>0</v>
      </c>
      <c r="K103" s="184"/>
      <c r="L103" s="189"/>
      <c r="M103" s="190"/>
      <c r="N103" s="191"/>
      <c r="O103" s="191"/>
      <c r="P103" s="192">
        <f>SUM(P104:P141)</f>
        <v>0</v>
      </c>
      <c r="Q103" s="191"/>
      <c r="R103" s="192">
        <f>SUM(R104:R141)</f>
        <v>0.01602</v>
      </c>
      <c r="S103" s="191"/>
      <c r="T103" s="193">
        <f>SUM(T104:T141)</f>
        <v>0.0092999999999999992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4" t="s">
        <v>83</v>
      </c>
      <c r="AT103" s="195" t="s">
        <v>71</v>
      </c>
      <c r="AU103" s="195" t="s">
        <v>80</v>
      </c>
      <c r="AY103" s="194" t="s">
        <v>126</v>
      </c>
      <c r="BK103" s="196">
        <f>SUM(BK104:BK141)</f>
        <v>0</v>
      </c>
    </row>
    <row r="104" s="2" customFormat="1" ht="16.5" customHeight="1">
      <c r="A104" s="39"/>
      <c r="B104" s="40"/>
      <c r="C104" s="197" t="s">
        <v>146</v>
      </c>
      <c r="D104" s="197" t="s">
        <v>127</v>
      </c>
      <c r="E104" s="198" t="s">
        <v>684</v>
      </c>
      <c r="F104" s="199" t="s">
        <v>685</v>
      </c>
      <c r="G104" s="200" t="s">
        <v>208</v>
      </c>
      <c r="H104" s="201">
        <v>6</v>
      </c>
      <c r="I104" s="202"/>
      <c r="J104" s="203">
        <f>ROUND(I104*H104,2)</f>
        <v>0</v>
      </c>
      <c r="K104" s="199" t="s">
        <v>172</v>
      </c>
      <c r="L104" s="45"/>
      <c r="M104" s="204" t="s">
        <v>19</v>
      </c>
      <c r="N104" s="205" t="s">
        <v>43</v>
      </c>
      <c r="O104" s="85"/>
      <c r="P104" s="206">
        <f>O104*H104</f>
        <v>0</v>
      </c>
      <c r="Q104" s="206">
        <v>0.00050000000000000001</v>
      </c>
      <c r="R104" s="206">
        <f>Q104*H104</f>
        <v>0.0030000000000000001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372</v>
      </c>
      <c r="AT104" s="208" t="s">
        <v>127</v>
      </c>
      <c r="AU104" s="208" t="s">
        <v>83</v>
      </c>
      <c r="AY104" s="18" t="s">
        <v>126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80</v>
      </c>
      <c r="BK104" s="209">
        <f>ROUND(I104*H104,2)</f>
        <v>0</v>
      </c>
      <c r="BL104" s="18" t="s">
        <v>372</v>
      </c>
      <c r="BM104" s="208" t="s">
        <v>1217</v>
      </c>
    </row>
    <row r="105" s="2" customFormat="1">
      <c r="A105" s="39"/>
      <c r="B105" s="40"/>
      <c r="C105" s="41"/>
      <c r="D105" s="210" t="s">
        <v>132</v>
      </c>
      <c r="E105" s="41"/>
      <c r="F105" s="211" t="s">
        <v>687</v>
      </c>
      <c r="G105" s="41"/>
      <c r="H105" s="41"/>
      <c r="I105" s="212"/>
      <c r="J105" s="41"/>
      <c r="K105" s="41"/>
      <c r="L105" s="45"/>
      <c r="M105" s="213"/>
      <c r="N105" s="21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132</v>
      </c>
      <c r="AU105" s="18" t="s">
        <v>83</v>
      </c>
    </row>
    <row r="106" s="2" customFormat="1">
      <c r="A106" s="39"/>
      <c r="B106" s="40"/>
      <c r="C106" s="41"/>
      <c r="D106" s="228" t="s">
        <v>175</v>
      </c>
      <c r="E106" s="41"/>
      <c r="F106" s="229" t="s">
        <v>688</v>
      </c>
      <c r="G106" s="41"/>
      <c r="H106" s="41"/>
      <c r="I106" s="212"/>
      <c r="J106" s="41"/>
      <c r="K106" s="41"/>
      <c r="L106" s="45"/>
      <c r="M106" s="213"/>
      <c r="N106" s="21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175</v>
      </c>
      <c r="AU106" s="18" t="s">
        <v>83</v>
      </c>
    </row>
    <row r="107" s="13" customFormat="1">
      <c r="A107" s="13"/>
      <c r="B107" s="230"/>
      <c r="C107" s="231"/>
      <c r="D107" s="210" t="s">
        <v>212</v>
      </c>
      <c r="E107" s="232" t="s">
        <v>19</v>
      </c>
      <c r="F107" s="233" t="s">
        <v>1218</v>
      </c>
      <c r="G107" s="231"/>
      <c r="H107" s="232" t="s">
        <v>19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212</v>
      </c>
      <c r="AU107" s="239" t="s">
        <v>83</v>
      </c>
      <c r="AV107" s="13" t="s">
        <v>80</v>
      </c>
      <c r="AW107" s="13" t="s">
        <v>33</v>
      </c>
      <c r="AX107" s="13" t="s">
        <v>72</v>
      </c>
      <c r="AY107" s="239" t="s">
        <v>126</v>
      </c>
    </row>
    <row r="108" s="14" customFormat="1">
      <c r="A108" s="14"/>
      <c r="B108" s="240"/>
      <c r="C108" s="241"/>
      <c r="D108" s="210" t="s">
        <v>212</v>
      </c>
      <c r="E108" s="242" t="s">
        <v>19</v>
      </c>
      <c r="F108" s="243" t="s">
        <v>136</v>
      </c>
      <c r="G108" s="241"/>
      <c r="H108" s="244">
        <v>3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0" t="s">
        <v>212</v>
      </c>
      <c r="AU108" s="250" t="s">
        <v>83</v>
      </c>
      <c r="AV108" s="14" t="s">
        <v>83</v>
      </c>
      <c r="AW108" s="14" t="s">
        <v>33</v>
      </c>
      <c r="AX108" s="14" t="s">
        <v>72</v>
      </c>
      <c r="AY108" s="250" t="s">
        <v>126</v>
      </c>
    </row>
    <row r="109" s="13" customFormat="1">
      <c r="A109" s="13"/>
      <c r="B109" s="230"/>
      <c r="C109" s="231"/>
      <c r="D109" s="210" t="s">
        <v>212</v>
      </c>
      <c r="E109" s="232" t="s">
        <v>19</v>
      </c>
      <c r="F109" s="233" t="s">
        <v>1219</v>
      </c>
      <c r="G109" s="231"/>
      <c r="H109" s="232" t="s">
        <v>19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9" t="s">
        <v>212</v>
      </c>
      <c r="AU109" s="239" t="s">
        <v>83</v>
      </c>
      <c r="AV109" s="13" t="s">
        <v>80</v>
      </c>
      <c r="AW109" s="13" t="s">
        <v>33</v>
      </c>
      <c r="AX109" s="13" t="s">
        <v>72</v>
      </c>
      <c r="AY109" s="239" t="s">
        <v>126</v>
      </c>
    </row>
    <row r="110" s="14" customFormat="1">
      <c r="A110" s="14"/>
      <c r="B110" s="240"/>
      <c r="C110" s="241"/>
      <c r="D110" s="210" t="s">
        <v>212</v>
      </c>
      <c r="E110" s="242" t="s">
        <v>19</v>
      </c>
      <c r="F110" s="243" t="s">
        <v>136</v>
      </c>
      <c r="G110" s="241"/>
      <c r="H110" s="244">
        <v>3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0" t="s">
        <v>212</v>
      </c>
      <c r="AU110" s="250" t="s">
        <v>83</v>
      </c>
      <c r="AV110" s="14" t="s">
        <v>83</v>
      </c>
      <c r="AW110" s="14" t="s">
        <v>33</v>
      </c>
      <c r="AX110" s="14" t="s">
        <v>72</v>
      </c>
      <c r="AY110" s="250" t="s">
        <v>126</v>
      </c>
    </row>
    <row r="111" s="15" customFormat="1">
      <c r="A111" s="15"/>
      <c r="B111" s="261"/>
      <c r="C111" s="262"/>
      <c r="D111" s="210" t="s">
        <v>212</v>
      </c>
      <c r="E111" s="263" t="s">
        <v>19</v>
      </c>
      <c r="F111" s="264" t="s">
        <v>248</v>
      </c>
      <c r="G111" s="262"/>
      <c r="H111" s="265">
        <v>6</v>
      </c>
      <c r="I111" s="266"/>
      <c r="J111" s="262"/>
      <c r="K111" s="262"/>
      <c r="L111" s="267"/>
      <c r="M111" s="268"/>
      <c r="N111" s="269"/>
      <c r="O111" s="269"/>
      <c r="P111" s="269"/>
      <c r="Q111" s="269"/>
      <c r="R111" s="269"/>
      <c r="S111" s="269"/>
      <c r="T111" s="27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1" t="s">
        <v>212</v>
      </c>
      <c r="AU111" s="271" t="s">
        <v>83</v>
      </c>
      <c r="AV111" s="15" t="s">
        <v>125</v>
      </c>
      <c r="AW111" s="15" t="s">
        <v>33</v>
      </c>
      <c r="AX111" s="15" t="s">
        <v>80</v>
      </c>
      <c r="AY111" s="271" t="s">
        <v>126</v>
      </c>
    </row>
    <row r="112" s="2" customFormat="1" ht="16.5" customHeight="1">
      <c r="A112" s="39"/>
      <c r="B112" s="40"/>
      <c r="C112" s="197" t="s">
        <v>151</v>
      </c>
      <c r="D112" s="197" t="s">
        <v>127</v>
      </c>
      <c r="E112" s="198" t="s">
        <v>689</v>
      </c>
      <c r="F112" s="199" t="s">
        <v>690</v>
      </c>
      <c r="G112" s="200" t="s">
        <v>208</v>
      </c>
      <c r="H112" s="201">
        <v>4</v>
      </c>
      <c r="I112" s="202"/>
      <c r="J112" s="203">
        <f>ROUND(I112*H112,2)</f>
        <v>0</v>
      </c>
      <c r="K112" s="199" t="s">
        <v>172</v>
      </c>
      <c r="L112" s="45"/>
      <c r="M112" s="204" t="s">
        <v>19</v>
      </c>
      <c r="N112" s="205" t="s">
        <v>43</v>
      </c>
      <c r="O112" s="85"/>
      <c r="P112" s="206">
        <f>O112*H112</f>
        <v>0</v>
      </c>
      <c r="Q112" s="206">
        <v>0.0017899999999999999</v>
      </c>
      <c r="R112" s="206">
        <f>Q112*H112</f>
        <v>0.0071599999999999997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372</v>
      </c>
      <c r="AT112" s="208" t="s">
        <v>127</v>
      </c>
      <c r="AU112" s="208" t="s">
        <v>83</v>
      </c>
      <c r="AY112" s="18" t="s">
        <v>126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80</v>
      </c>
      <c r="BK112" s="209">
        <f>ROUND(I112*H112,2)</f>
        <v>0</v>
      </c>
      <c r="BL112" s="18" t="s">
        <v>372</v>
      </c>
      <c r="BM112" s="208" t="s">
        <v>1220</v>
      </c>
    </row>
    <row r="113" s="2" customFormat="1">
      <c r="A113" s="39"/>
      <c r="B113" s="40"/>
      <c r="C113" s="41"/>
      <c r="D113" s="210" t="s">
        <v>132</v>
      </c>
      <c r="E113" s="41"/>
      <c r="F113" s="211" t="s">
        <v>692</v>
      </c>
      <c r="G113" s="41"/>
      <c r="H113" s="41"/>
      <c r="I113" s="212"/>
      <c r="J113" s="41"/>
      <c r="K113" s="41"/>
      <c r="L113" s="45"/>
      <c r="M113" s="213"/>
      <c r="N113" s="21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132</v>
      </c>
      <c r="AU113" s="18" t="s">
        <v>83</v>
      </c>
    </row>
    <row r="114" s="2" customFormat="1">
      <c r="A114" s="39"/>
      <c r="B114" s="40"/>
      <c r="C114" s="41"/>
      <c r="D114" s="228" t="s">
        <v>175</v>
      </c>
      <c r="E114" s="41"/>
      <c r="F114" s="229" t="s">
        <v>693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175</v>
      </c>
      <c r="AU114" s="18" t="s">
        <v>83</v>
      </c>
    </row>
    <row r="115" s="13" customFormat="1">
      <c r="A115" s="13"/>
      <c r="B115" s="230"/>
      <c r="C115" s="231"/>
      <c r="D115" s="210" t="s">
        <v>212</v>
      </c>
      <c r="E115" s="232" t="s">
        <v>19</v>
      </c>
      <c r="F115" s="233" t="s">
        <v>1221</v>
      </c>
      <c r="G115" s="231"/>
      <c r="H115" s="232" t="s">
        <v>19</v>
      </c>
      <c r="I115" s="234"/>
      <c r="J115" s="231"/>
      <c r="K115" s="231"/>
      <c r="L115" s="235"/>
      <c r="M115" s="236"/>
      <c r="N115" s="237"/>
      <c r="O115" s="237"/>
      <c r="P115" s="237"/>
      <c r="Q115" s="237"/>
      <c r="R115" s="237"/>
      <c r="S115" s="237"/>
      <c r="T115" s="23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9" t="s">
        <v>212</v>
      </c>
      <c r="AU115" s="239" t="s">
        <v>83</v>
      </c>
      <c r="AV115" s="13" t="s">
        <v>80</v>
      </c>
      <c r="AW115" s="13" t="s">
        <v>33</v>
      </c>
      <c r="AX115" s="13" t="s">
        <v>72</v>
      </c>
      <c r="AY115" s="239" t="s">
        <v>126</v>
      </c>
    </row>
    <row r="116" s="14" customFormat="1">
      <c r="A116" s="14"/>
      <c r="B116" s="240"/>
      <c r="C116" s="241"/>
      <c r="D116" s="210" t="s">
        <v>212</v>
      </c>
      <c r="E116" s="242" t="s">
        <v>19</v>
      </c>
      <c r="F116" s="243" t="s">
        <v>136</v>
      </c>
      <c r="G116" s="241"/>
      <c r="H116" s="244">
        <v>3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0" t="s">
        <v>212</v>
      </c>
      <c r="AU116" s="250" t="s">
        <v>83</v>
      </c>
      <c r="AV116" s="14" t="s">
        <v>83</v>
      </c>
      <c r="AW116" s="14" t="s">
        <v>33</v>
      </c>
      <c r="AX116" s="14" t="s">
        <v>72</v>
      </c>
      <c r="AY116" s="250" t="s">
        <v>126</v>
      </c>
    </row>
    <row r="117" s="13" customFormat="1">
      <c r="A117" s="13"/>
      <c r="B117" s="230"/>
      <c r="C117" s="231"/>
      <c r="D117" s="210" t="s">
        <v>212</v>
      </c>
      <c r="E117" s="232" t="s">
        <v>19</v>
      </c>
      <c r="F117" s="233" t="s">
        <v>1222</v>
      </c>
      <c r="G117" s="231"/>
      <c r="H117" s="232" t="s">
        <v>19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212</v>
      </c>
      <c r="AU117" s="239" t="s">
        <v>83</v>
      </c>
      <c r="AV117" s="13" t="s">
        <v>80</v>
      </c>
      <c r="AW117" s="13" t="s">
        <v>33</v>
      </c>
      <c r="AX117" s="13" t="s">
        <v>72</v>
      </c>
      <c r="AY117" s="239" t="s">
        <v>126</v>
      </c>
    </row>
    <row r="118" s="14" customFormat="1">
      <c r="A118" s="14"/>
      <c r="B118" s="240"/>
      <c r="C118" s="241"/>
      <c r="D118" s="210" t="s">
        <v>212</v>
      </c>
      <c r="E118" s="242" t="s">
        <v>19</v>
      </c>
      <c r="F118" s="243" t="s">
        <v>80</v>
      </c>
      <c r="G118" s="241"/>
      <c r="H118" s="244">
        <v>1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212</v>
      </c>
      <c r="AU118" s="250" t="s">
        <v>83</v>
      </c>
      <c r="AV118" s="14" t="s">
        <v>83</v>
      </c>
      <c r="AW118" s="14" t="s">
        <v>33</v>
      </c>
      <c r="AX118" s="14" t="s">
        <v>72</v>
      </c>
      <c r="AY118" s="250" t="s">
        <v>126</v>
      </c>
    </row>
    <row r="119" s="15" customFormat="1">
      <c r="A119" s="15"/>
      <c r="B119" s="261"/>
      <c r="C119" s="262"/>
      <c r="D119" s="210" t="s">
        <v>212</v>
      </c>
      <c r="E119" s="263" t="s">
        <v>19</v>
      </c>
      <c r="F119" s="264" t="s">
        <v>248</v>
      </c>
      <c r="G119" s="262"/>
      <c r="H119" s="265">
        <v>4</v>
      </c>
      <c r="I119" s="266"/>
      <c r="J119" s="262"/>
      <c r="K119" s="262"/>
      <c r="L119" s="267"/>
      <c r="M119" s="268"/>
      <c r="N119" s="269"/>
      <c r="O119" s="269"/>
      <c r="P119" s="269"/>
      <c r="Q119" s="269"/>
      <c r="R119" s="269"/>
      <c r="S119" s="269"/>
      <c r="T119" s="27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1" t="s">
        <v>212</v>
      </c>
      <c r="AU119" s="271" t="s">
        <v>83</v>
      </c>
      <c r="AV119" s="15" t="s">
        <v>125</v>
      </c>
      <c r="AW119" s="15" t="s">
        <v>33</v>
      </c>
      <c r="AX119" s="15" t="s">
        <v>80</v>
      </c>
      <c r="AY119" s="271" t="s">
        <v>126</v>
      </c>
    </row>
    <row r="120" s="2" customFormat="1" ht="16.5" customHeight="1">
      <c r="A120" s="39"/>
      <c r="B120" s="40"/>
      <c r="C120" s="197" t="s">
        <v>155</v>
      </c>
      <c r="D120" s="197" t="s">
        <v>127</v>
      </c>
      <c r="E120" s="198" t="s">
        <v>694</v>
      </c>
      <c r="F120" s="199" t="s">
        <v>695</v>
      </c>
      <c r="G120" s="200" t="s">
        <v>208</v>
      </c>
      <c r="H120" s="201">
        <v>6</v>
      </c>
      <c r="I120" s="202"/>
      <c r="J120" s="203">
        <f>ROUND(I120*H120,2)</f>
        <v>0</v>
      </c>
      <c r="K120" s="199" t="s">
        <v>172</v>
      </c>
      <c r="L120" s="45"/>
      <c r="M120" s="204" t="s">
        <v>19</v>
      </c>
      <c r="N120" s="205" t="s">
        <v>43</v>
      </c>
      <c r="O120" s="85"/>
      <c r="P120" s="206">
        <f>O120*H120</f>
        <v>0</v>
      </c>
      <c r="Q120" s="206">
        <v>0.00031</v>
      </c>
      <c r="R120" s="206">
        <f>Q120*H120</f>
        <v>0.0018600000000000001</v>
      </c>
      <c r="S120" s="206">
        <v>0</v>
      </c>
      <c r="T120" s="20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8" t="s">
        <v>372</v>
      </c>
      <c r="AT120" s="208" t="s">
        <v>127</v>
      </c>
      <c r="AU120" s="208" t="s">
        <v>83</v>
      </c>
      <c r="AY120" s="18" t="s">
        <v>126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8" t="s">
        <v>80</v>
      </c>
      <c r="BK120" s="209">
        <f>ROUND(I120*H120,2)</f>
        <v>0</v>
      </c>
      <c r="BL120" s="18" t="s">
        <v>372</v>
      </c>
      <c r="BM120" s="208" t="s">
        <v>1223</v>
      </c>
    </row>
    <row r="121" s="2" customFormat="1">
      <c r="A121" s="39"/>
      <c r="B121" s="40"/>
      <c r="C121" s="41"/>
      <c r="D121" s="210" t="s">
        <v>132</v>
      </c>
      <c r="E121" s="41"/>
      <c r="F121" s="211" t="s">
        <v>697</v>
      </c>
      <c r="G121" s="41"/>
      <c r="H121" s="41"/>
      <c r="I121" s="212"/>
      <c r="J121" s="41"/>
      <c r="K121" s="41"/>
      <c r="L121" s="45"/>
      <c r="M121" s="213"/>
      <c r="N121" s="21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132</v>
      </c>
      <c r="AU121" s="18" t="s">
        <v>83</v>
      </c>
    </row>
    <row r="122" s="2" customFormat="1">
      <c r="A122" s="39"/>
      <c r="B122" s="40"/>
      <c r="C122" s="41"/>
      <c r="D122" s="228" t="s">
        <v>175</v>
      </c>
      <c r="E122" s="41"/>
      <c r="F122" s="229" t="s">
        <v>698</v>
      </c>
      <c r="G122" s="41"/>
      <c r="H122" s="41"/>
      <c r="I122" s="212"/>
      <c r="J122" s="41"/>
      <c r="K122" s="41"/>
      <c r="L122" s="45"/>
      <c r="M122" s="213"/>
      <c r="N122" s="21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175</v>
      </c>
      <c r="AU122" s="18" t="s">
        <v>83</v>
      </c>
    </row>
    <row r="123" s="13" customFormat="1">
      <c r="A123" s="13"/>
      <c r="B123" s="230"/>
      <c r="C123" s="231"/>
      <c r="D123" s="210" t="s">
        <v>212</v>
      </c>
      <c r="E123" s="232" t="s">
        <v>19</v>
      </c>
      <c r="F123" s="233" t="s">
        <v>1218</v>
      </c>
      <c r="G123" s="231"/>
      <c r="H123" s="232" t="s">
        <v>19</v>
      </c>
      <c r="I123" s="234"/>
      <c r="J123" s="231"/>
      <c r="K123" s="231"/>
      <c r="L123" s="235"/>
      <c r="M123" s="236"/>
      <c r="N123" s="237"/>
      <c r="O123" s="237"/>
      <c r="P123" s="237"/>
      <c r="Q123" s="237"/>
      <c r="R123" s="237"/>
      <c r="S123" s="237"/>
      <c r="T123" s="23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9" t="s">
        <v>212</v>
      </c>
      <c r="AU123" s="239" t="s">
        <v>83</v>
      </c>
      <c r="AV123" s="13" t="s">
        <v>80</v>
      </c>
      <c r="AW123" s="13" t="s">
        <v>33</v>
      </c>
      <c r="AX123" s="13" t="s">
        <v>72</v>
      </c>
      <c r="AY123" s="239" t="s">
        <v>126</v>
      </c>
    </row>
    <row r="124" s="14" customFormat="1">
      <c r="A124" s="14"/>
      <c r="B124" s="240"/>
      <c r="C124" s="241"/>
      <c r="D124" s="210" t="s">
        <v>212</v>
      </c>
      <c r="E124" s="242" t="s">
        <v>19</v>
      </c>
      <c r="F124" s="243" t="s">
        <v>136</v>
      </c>
      <c r="G124" s="241"/>
      <c r="H124" s="244">
        <v>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0" t="s">
        <v>212</v>
      </c>
      <c r="AU124" s="250" t="s">
        <v>83</v>
      </c>
      <c r="AV124" s="14" t="s">
        <v>83</v>
      </c>
      <c r="AW124" s="14" t="s">
        <v>33</v>
      </c>
      <c r="AX124" s="14" t="s">
        <v>72</v>
      </c>
      <c r="AY124" s="250" t="s">
        <v>126</v>
      </c>
    </row>
    <row r="125" s="13" customFormat="1">
      <c r="A125" s="13"/>
      <c r="B125" s="230"/>
      <c r="C125" s="231"/>
      <c r="D125" s="210" t="s">
        <v>212</v>
      </c>
      <c r="E125" s="232" t="s">
        <v>19</v>
      </c>
      <c r="F125" s="233" t="s">
        <v>1219</v>
      </c>
      <c r="G125" s="231"/>
      <c r="H125" s="232" t="s">
        <v>19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212</v>
      </c>
      <c r="AU125" s="239" t="s">
        <v>83</v>
      </c>
      <c r="AV125" s="13" t="s">
        <v>80</v>
      </c>
      <c r="AW125" s="13" t="s">
        <v>33</v>
      </c>
      <c r="AX125" s="13" t="s">
        <v>72</v>
      </c>
      <c r="AY125" s="239" t="s">
        <v>126</v>
      </c>
    </row>
    <row r="126" s="14" customFormat="1">
      <c r="A126" s="14"/>
      <c r="B126" s="240"/>
      <c r="C126" s="241"/>
      <c r="D126" s="210" t="s">
        <v>212</v>
      </c>
      <c r="E126" s="242" t="s">
        <v>19</v>
      </c>
      <c r="F126" s="243" t="s">
        <v>136</v>
      </c>
      <c r="G126" s="241"/>
      <c r="H126" s="244">
        <v>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0" t="s">
        <v>212</v>
      </c>
      <c r="AU126" s="250" t="s">
        <v>83</v>
      </c>
      <c r="AV126" s="14" t="s">
        <v>83</v>
      </c>
      <c r="AW126" s="14" t="s">
        <v>33</v>
      </c>
      <c r="AX126" s="14" t="s">
        <v>72</v>
      </c>
      <c r="AY126" s="250" t="s">
        <v>126</v>
      </c>
    </row>
    <row r="127" s="15" customFormat="1">
      <c r="A127" s="15"/>
      <c r="B127" s="261"/>
      <c r="C127" s="262"/>
      <c r="D127" s="210" t="s">
        <v>212</v>
      </c>
      <c r="E127" s="263" t="s">
        <v>19</v>
      </c>
      <c r="F127" s="264" t="s">
        <v>248</v>
      </c>
      <c r="G127" s="262"/>
      <c r="H127" s="265">
        <v>6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1" t="s">
        <v>212</v>
      </c>
      <c r="AU127" s="271" t="s">
        <v>83</v>
      </c>
      <c r="AV127" s="15" t="s">
        <v>125</v>
      </c>
      <c r="AW127" s="15" t="s">
        <v>33</v>
      </c>
      <c r="AX127" s="15" t="s">
        <v>80</v>
      </c>
      <c r="AY127" s="271" t="s">
        <v>126</v>
      </c>
    </row>
    <row r="128" s="2" customFormat="1" ht="16.5" customHeight="1">
      <c r="A128" s="39"/>
      <c r="B128" s="40"/>
      <c r="C128" s="197" t="s">
        <v>159</v>
      </c>
      <c r="D128" s="197" t="s">
        <v>127</v>
      </c>
      <c r="E128" s="198" t="s">
        <v>699</v>
      </c>
      <c r="F128" s="199" t="s">
        <v>700</v>
      </c>
      <c r="G128" s="200" t="s">
        <v>208</v>
      </c>
      <c r="H128" s="201">
        <v>4</v>
      </c>
      <c r="I128" s="202"/>
      <c r="J128" s="203">
        <f>ROUND(I128*H128,2)</f>
        <v>0</v>
      </c>
      <c r="K128" s="199" t="s">
        <v>172</v>
      </c>
      <c r="L128" s="45"/>
      <c r="M128" s="204" t="s">
        <v>19</v>
      </c>
      <c r="N128" s="205" t="s">
        <v>43</v>
      </c>
      <c r="O128" s="85"/>
      <c r="P128" s="206">
        <f>O128*H128</f>
        <v>0</v>
      </c>
      <c r="Q128" s="206">
        <v>0.001</v>
      </c>
      <c r="R128" s="206">
        <f>Q128*H128</f>
        <v>0.0040000000000000001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372</v>
      </c>
      <c r="AT128" s="208" t="s">
        <v>127</v>
      </c>
      <c r="AU128" s="208" t="s">
        <v>83</v>
      </c>
      <c r="AY128" s="18" t="s">
        <v>126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80</v>
      </c>
      <c r="BK128" s="209">
        <f>ROUND(I128*H128,2)</f>
        <v>0</v>
      </c>
      <c r="BL128" s="18" t="s">
        <v>372</v>
      </c>
      <c r="BM128" s="208" t="s">
        <v>1224</v>
      </c>
    </row>
    <row r="129" s="2" customFormat="1">
      <c r="A129" s="39"/>
      <c r="B129" s="40"/>
      <c r="C129" s="41"/>
      <c r="D129" s="210" t="s">
        <v>132</v>
      </c>
      <c r="E129" s="41"/>
      <c r="F129" s="211" t="s">
        <v>702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132</v>
      </c>
      <c r="AU129" s="18" t="s">
        <v>83</v>
      </c>
    </row>
    <row r="130" s="2" customFormat="1">
      <c r="A130" s="39"/>
      <c r="B130" s="40"/>
      <c r="C130" s="41"/>
      <c r="D130" s="228" t="s">
        <v>175</v>
      </c>
      <c r="E130" s="41"/>
      <c r="F130" s="229" t="s">
        <v>703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175</v>
      </c>
      <c r="AU130" s="18" t="s">
        <v>83</v>
      </c>
    </row>
    <row r="131" s="13" customFormat="1">
      <c r="A131" s="13"/>
      <c r="B131" s="230"/>
      <c r="C131" s="231"/>
      <c r="D131" s="210" t="s">
        <v>212</v>
      </c>
      <c r="E131" s="232" t="s">
        <v>19</v>
      </c>
      <c r="F131" s="233" t="s">
        <v>1221</v>
      </c>
      <c r="G131" s="231"/>
      <c r="H131" s="232" t="s">
        <v>19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212</v>
      </c>
      <c r="AU131" s="239" t="s">
        <v>83</v>
      </c>
      <c r="AV131" s="13" t="s">
        <v>80</v>
      </c>
      <c r="AW131" s="13" t="s">
        <v>33</v>
      </c>
      <c r="AX131" s="13" t="s">
        <v>72</v>
      </c>
      <c r="AY131" s="239" t="s">
        <v>126</v>
      </c>
    </row>
    <row r="132" s="14" customFormat="1">
      <c r="A132" s="14"/>
      <c r="B132" s="240"/>
      <c r="C132" s="241"/>
      <c r="D132" s="210" t="s">
        <v>212</v>
      </c>
      <c r="E132" s="242" t="s">
        <v>19</v>
      </c>
      <c r="F132" s="243" t="s">
        <v>136</v>
      </c>
      <c r="G132" s="241"/>
      <c r="H132" s="244">
        <v>3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0" t="s">
        <v>212</v>
      </c>
      <c r="AU132" s="250" t="s">
        <v>83</v>
      </c>
      <c r="AV132" s="14" t="s">
        <v>83</v>
      </c>
      <c r="AW132" s="14" t="s">
        <v>33</v>
      </c>
      <c r="AX132" s="14" t="s">
        <v>72</v>
      </c>
      <c r="AY132" s="250" t="s">
        <v>126</v>
      </c>
    </row>
    <row r="133" s="13" customFormat="1">
      <c r="A133" s="13"/>
      <c r="B133" s="230"/>
      <c r="C133" s="231"/>
      <c r="D133" s="210" t="s">
        <v>212</v>
      </c>
      <c r="E133" s="232" t="s">
        <v>19</v>
      </c>
      <c r="F133" s="233" t="s">
        <v>1222</v>
      </c>
      <c r="G133" s="231"/>
      <c r="H133" s="232" t="s">
        <v>19</v>
      </c>
      <c r="I133" s="234"/>
      <c r="J133" s="231"/>
      <c r="K133" s="231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212</v>
      </c>
      <c r="AU133" s="239" t="s">
        <v>83</v>
      </c>
      <c r="AV133" s="13" t="s">
        <v>80</v>
      </c>
      <c r="AW133" s="13" t="s">
        <v>33</v>
      </c>
      <c r="AX133" s="13" t="s">
        <v>72</v>
      </c>
      <c r="AY133" s="239" t="s">
        <v>126</v>
      </c>
    </row>
    <row r="134" s="14" customFormat="1">
      <c r="A134" s="14"/>
      <c r="B134" s="240"/>
      <c r="C134" s="241"/>
      <c r="D134" s="210" t="s">
        <v>212</v>
      </c>
      <c r="E134" s="242" t="s">
        <v>19</v>
      </c>
      <c r="F134" s="243" t="s">
        <v>80</v>
      </c>
      <c r="G134" s="241"/>
      <c r="H134" s="244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212</v>
      </c>
      <c r="AU134" s="250" t="s">
        <v>83</v>
      </c>
      <c r="AV134" s="14" t="s">
        <v>83</v>
      </c>
      <c r="AW134" s="14" t="s">
        <v>33</v>
      </c>
      <c r="AX134" s="14" t="s">
        <v>72</v>
      </c>
      <c r="AY134" s="250" t="s">
        <v>126</v>
      </c>
    </row>
    <row r="135" s="15" customFormat="1">
      <c r="A135" s="15"/>
      <c r="B135" s="261"/>
      <c r="C135" s="262"/>
      <c r="D135" s="210" t="s">
        <v>212</v>
      </c>
      <c r="E135" s="263" t="s">
        <v>19</v>
      </c>
      <c r="F135" s="264" t="s">
        <v>248</v>
      </c>
      <c r="G135" s="262"/>
      <c r="H135" s="265">
        <v>4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1" t="s">
        <v>212</v>
      </c>
      <c r="AU135" s="271" t="s">
        <v>83</v>
      </c>
      <c r="AV135" s="15" t="s">
        <v>125</v>
      </c>
      <c r="AW135" s="15" t="s">
        <v>33</v>
      </c>
      <c r="AX135" s="15" t="s">
        <v>80</v>
      </c>
      <c r="AY135" s="271" t="s">
        <v>126</v>
      </c>
    </row>
    <row r="136" s="2" customFormat="1" ht="16.5" customHeight="1">
      <c r="A136" s="39"/>
      <c r="B136" s="40"/>
      <c r="C136" s="197" t="s">
        <v>263</v>
      </c>
      <c r="D136" s="197" t="s">
        <v>127</v>
      </c>
      <c r="E136" s="198" t="s">
        <v>1225</v>
      </c>
      <c r="F136" s="199" t="s">
        <v>1226</v>
      </c>
      <c r="G136" s="200" t="s">
        <v>208</v>
      </c>
      <c r="H136" s="201">
        <v>3</v>
      </c>
      <c r="I136" s="202"/>
      <c r="J136" s="203">
        <f>ROUND(I136*H136,2)</f>
        <v>0</v>
      </c>
      <c r="K136" s="199" t="s">
        <v>172</v>
      </c>
      <c r="L136" s="45"/>
      <c r="M136" s="204" t="s">
        <v>19</v>
      </c>
      <c r="N136" s="205" t="s">
        <v>43</v>
      </c>
      <c r="O136" s="85"/>
      <c r="P136" s="206">
        <f>O136*H136</f>
        <v>0</v>
      </c>
      <c r="Q136" s="206">
        <v>0</v>
      </c>
      <c r="R136" s="206">
        <f>Q136*H136</f>
        <v>0</v>
      </c>
      <c r="S136" s="206">
        <v>0.0030999999999999999</v>
      </c>
      <c r="T136" s="207">
        <f>S136*H136</f>
        <v>0.0092999999999999992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372</v>
      </c>
      <c r="AT136" s="208" t="s">
        <v>127</v>
      </c>
      <c r="AU136" s="208" t="s">
        <v>83</v>
      </c>
      <c r="AY136" s="18" t="s">
        <v>126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80</v>
      </c>
      <c r="BK136" s="209">
        <f>ROUND(I136*H136,2)</f>
        <v>0</v>
      </c>
      <c r="BL136" s="18" t="s">
        <v>372</v>
      </c>
      <c r="BM136" s="208" t="s">
        <v>1227</v>
      </c>
    </row>
    <row r="137" s="2" customFormat="1">
      <c r="A137" s="39"/>
      <c r="B137" s="40"/>
      <c r="C137" s="41"/>
      <c r="D137" s="210" t="s">
        <v>132</v>
      </c>
      <c r="E137" s="41"/>
      <c r="F137" s="211" t="s">
        <v>1228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132</v>
      </c>
      <c r="AU137" s="18" t="s">
        <v>83</v>
      </c>
    </row>
    <row r="138" s="2" customFormat="1">
      <c r="A138" s="39"/>
      <c r="B138" s="40"/>
      <c r="C138" s="41"/>
      <c r="D138" s="228" t="s">
        <v>175</v>
      </c>
      <c r="E138" s="41"/>
      <c r="F138" s="229" t="s">
        <v>1229</v>
      </c>
      <c r="G138" s="41"/>
      <c r="H138" s="41"/>
      <c r="I138" s="212"/>
      <c r="J138" s="41"/>
      <c r="K138" s="41"/>
      <c r="L138" s="45"/>
      <c r="M138" s="213"/>
      <c r="N138" s="21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175</v>
      </c>
      <c r="AU138" s="18" t="s">
        <v>83</v>
      </c>
    </row>
    <row r="139" s="2" customFormat="1" ht="24.15" customHeight="1">
      <c r="A139" s="39"/>
      <c r="B139" s="40"/>
      <c r="C139" s="197" t="s">
        <v>304</v>
      </c>
      <c r="D139" s="197" t="s">
        <v>127</v>
      </c>
      <c r="E139" s="198" t="s">
        <v>704</v>
      </c>
      <c r="F139" s="199" t="s">
        <v>705</v>
      </c>
      <c r="G139" s="200" t="s">
        <v>216</v>
      </c>
      <c r="H139" s="201">
        <v>0.016</v>
      </c>
      <c r="I139" s="202"/>
      <c r="J139" s="203">
        <f>ROUND(I139*H139,2)</f>
        <v>0</v>
      </c>
      <c r="K139" s="199" t="s">
        <v>172</v>
      </c>
      <c r="L139" s="45"/>
      <c r="M139" s="204" t="s">
        <v>19</v>
      </c>
      <c r="N139" s="205" t="s">
        <v>43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372</v>
      </c>
      <c r="AT139" s="208" t="s">
        <v>127</v>
      </c>
      <c r="AU139" s="208" t="s">
        <v>83</v>
      </c>
      <c r="AY139" s="18" t="s">
        <v>126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80</v>
      </c>
      <c r="BK139" s="209">
        <f>ROUND(I139*H139,2)</f>
        <v>0</v>
      </c>
      <c r="BL139" s="18" t="s">
        <v>372</v>
      </c>
      <c r="BM139" s="208" t="s">
        <v>1230</v>
      </c>
    </row>
    <row r="140" s="2" customFormat="1">
      <c r="A140" s="39"/>
      <c r="B140" s="40"/>
      <c r="C140" s="41"/>
      <c r="D140" s="210" t="s">
        <v>132</v>
      </c>
      <c r="E140" s="41"/>
      <c r="F140" s="211" t="s">
        <v>707</v>
      </c>
      <c r="G140" s="41"/>
      <c r="H140" s="41"/>
      <c r="I140" s="212"/>
      <c r="J140" s="41"/>
      <c r="K140" s="41"/>
      <c r="L140" s="45"/>
      <c r="M140" s="213"/>
      <c r="N140" s="214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132</v>
      </c>
      <c r="AU140" s="18" t="s">
        <v>83</v>
      </c>
    </row>
    <row r="141" s="2" customFormat="1">
      <c r="A141" s="39"/>
      <c r="B141" s="40"/>
      <c r="C141" s="41"/>
      <c r="D141" s="228" t="s">
        <v>175</v>
      </c>
      <c r="E141" s="41"/>
      <c r="F141" s="229" t="s">
        <v>708</v>
      </c>
      <c r="G141" s="41"/>
      <c r="H141" s="41"/>
      <c r="I141" s="212"/>
      <c r="J141" s="41"/>
      <c r="K141" s="41"/>
      <c r="L141" s="45"/>
      <c r="M141" s="213"/>
      <c r="N141" s="21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175</v>
      </c>
      <c r="AU141" s="18" t="s">
        <v>83</v>
      </c>
    </row>
    <row r="142" s="11" customFormat="1" ht="22.8" customHeight="1">
      <c r="A142" s="11"/>
      <c r="B142" s="183"/>
      <c r="C142" s="184"/>
      <c r="D142" s="185" t="s">
        <v>71</v>
      </c>
      <c r="E142" s="226" t="s">
        <v>709</v>
      </c>
      <c r="F142" s="226" t="s">
        <v>710</v>
      </c>
      <c r="G142" s="184"/>
      <c r="H142" s="184"/>
      <c r="I142" s="187"/>
      <c r="J142" s="227">
        <f>BK142</f>
        <v>0</v>
      </c>
      <c r="K142" s="184"/>
      <c r="L142" s="189"/>
      <c r="M142" s="190"/>
      <c r="N142" s="191"/>
      <c r="O142" s="191"/>
      <c r="P142" s="192">
        <f>SUM(P143:P214)</f>
        <v>0</v>
      </c>
      <c r="Q142" s="191"/>
      <c r="R142" s="192">
        <f>SUM(R143:R214)</f>
        <v>0.16324999999999998</v>
      </c>
      <c r="S142" s="191"/>
      <c r="T142" s="193">
        <f>SUM(T143:T214)</f>
        <v>0.23500000000000001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94" t="s">
        <v>83</v>
      </c>
      <c r="AT142" s="195" t="s">
        <v>71</v>
      </c>
      <c r="AU142" s="195" t="s">
        <v>80</v>
      </c>
      <c r="AY142" s="194" t="s">
        <v>126</v>
      </c>
      <c r="BK142" s="196">
        <f>SUM(BK143:BK214)</f>
        <v>0</v>
      </c>
    </row>
    <row r="143" s="2" customFormat="1" ht="16.5" customHeight="1">
      <c r="A143" s="39"/>
      <c r="B143" s="40"/>
      <c r="C143" s="197" t="s">
        <v>313</v>
      </c>
      <c r="D143" s="197" t="s">
        <v>127</v>
      </c>
      <c r="E143" s="198" t="s">
        <v>1231</v>
      </c>
      <c r="F143" s="199" t="s">
        <v>1232</v>
      </c>
      <c r="G143" s="200" t="s">
        <v>713</v>
      </c>
      <c r="H143" s="201">
        <v>3</v>
      </c>
      <c r="I143" s="202"/>
      <c r="J143" s="203">
        <f>ROUND(I143*H143,2)</f>
        <v>0</v>
      </c>
      <c r="K143" s="199" t="s">
        <v>172</v>
      </c>
      <c r="L143" s="45"/>
      <c r="M143" s="204" t="s">
        <v>19</v>
      </c>
      <c r="N143" s="205" t="s">
        <v>43</v>
      </c>
      <c r="O143" s="85"/>
      <c r="P143" s="206">
        <f>O143*H143</f>
        <v>0</v>
      </c>
      <c r="Q143" s="206">
        <v>0</v>
      </c>
      <c r="R143" s="206">
        <f>Q143*H143</f>
        <v>0</v>
      </c>
      <c r="S143" s="206">
        <v>0.034200000000000001</v>
      </c>
      <c r="T143" s="207">
        <f>S143*H143</f>
        <v>0.1026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8" t="s">
        <v>372</v>
      </c>
      <c r="AT143" s="208" t="s">
        <v>127</v>
      </c>
      <c r="AU143" s="208" t="s">
        <v>83</v>
      </c>
      <c r="AY143" s="18" t="s">
        <v>126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8" t="s">
        <v>80</v>
      </c>
      <c r="BK143" s="209">
        <f>ROUND(I143*H143,2)</f>
        <v>0</v>
      </c>
      <c r="BL143" s="18" t="s">
        <v>372</v>
      </c>
      <c r="BM143" s="208" t="s">
        <v>1233</v>
      </c>
    </row>
    <row r="144" s="2" customFormat="1">
      <c r="A144" s="39"/>
      <c r="B144" s="40"/>
      <c r="C144" s="41"/>
      <c r="D144" s="210" t="s">
        <v>132</v>
      </c>
      <c r="E144" s="41"/>
      <c r="F144" s="211" t="s">
        <v>1234</v>
      </c>
      <c r="G144" s="41"/>
      <c r="H144" s="41"/>
      <c r="I144" s="212"/>
      <c r="J144" s="41"/>
      <c r="K144" s="41"/>
      <c r="L144" s="45"/>
      <c r="M144" s="213"/>
      <c r="N144" s="21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132</v>
      </c>
      <c r="AU144" s="18" t="s">
        <v>83</v>
      </c>
    </row>
    <row r="145" s="2" customFormat="1">
      <c r="A145" s="39"/>
      <c r="B145" s="40"/>
      <c r="C145" s="41"/>
      <c r="D145" s="228" t="s">
        <v>175</v>
      </c>
      <c r="E145" s="41"/>
      <c r="F145" s="229" t="s">
        <v>1235</v>
      </c>
      <c r="G145" s="41"/>
      <c r="H145" s="41"/>
      <c r="I145" s="212"/>
      <c r="J145" s="41"/>
      <c r="K145" s="41"/>
      <c r="L145" s="45"/>
      <c r="M145" s="213"/>
      <c r="N145" s="21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175</v>
      </c>
      <c r="AU145" s="18" t="s">
        <v>83</v>
      </c>
    </row>
    <row r="146" s="2" customFormat="1" ht="24.15" customHeight="1">
      <c r="A146" s="39"/>
      <c r="B146" s="40"/>
      <c r="C146" s="197" t="s">
        <v>319</v>
      </c>
      <c r="D146" s="197" t="s">
        <v>127</v>
      </c>
      <c r="E146" s="198" t="s">
        <v>711</v>
      </c>
      <c r="F146" s="199" t="s">
        <v>712</v>
      </c>
      <c r="G146" s="200" t="s">
        <v>713</v>
      </c>
      <c r="H146" s="201">
        <v>3</v>
      </c>
      <c r="I146" s="202"/>
      <c r="J146" s="203">
        <f>ROUND(I146*H146,2)</f>
        <v>0</v>
      </c>
      <c r="K146" s="199" t="s">
        <v>172</v>
      </c>
      <c r="L146" s="45"/>
      <c r="M146" s="204" t="s">
        <v>19</v>
      </c>
      <c r="N146" s="205" t="s">
        <v>43</v>
      </c>
      <c r="O146" s="85"/>
      <c r="P146" s="206">
        <f>O146*H146</f>
        <v>0</v>
      </c>
      <c r="Q146" s="206">
        <v>0.016969999999999999</v>
      </c>
      <c r="R146" s="206">
        <f>Q146*H146</f>
        <v>0.050909999999999997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372</v>
      </c>
      <c r="AT146" s="208" t="s">
        <v>127</v>
      </c>
      <c r="AU146" s="208" t="s">
        <v>83</v>
      </c>
      <c r="AY146" s="18" t="s">
        <v>126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80</v>
      </c>
      <c r="BK146" s="209">
        <f>ROUND(I146*H146,2)</f>
        <v>0</v>
      </c>
      <c r="BL146" s="18" t="s">
        <v>372</v>
      </c>
      <c r="BM146" s="208" t="s">
        <v>1236</v>
      </c>
    </row>
    <row r="147" s="2" customFormat="1">
      <c r="A147" s="39"/>
      <c r="B147" s="40"/>
      <c r="C147" s="41"/>
      <c r="D147" s="210" t="s">
        <v>132</v>
      </c>
      <c r="E147" s="41"/>
      <c r="F147" s="211" t="s">
        <v>715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132</v>
      </c>
      <c r="AU147" s="18" t="s">
        <v>83</v>
      </c>
    </row>
    <row r="148" s="2" customFormat="1">
      <c r="A148" s="39"/>
      <c r="B148" s="40"/>
      <c r="C148" s="41"/>
      <c r="D148" s="228" t="s">
        <v>175</v>
      </c>
      <c r="E148" s="41"/>
      <c r="F148" s="229" t="s">
        <v>716</v>
      </c>
      <c r="G148" s="41"/>
      <c r="H148" s="41"/>
      <c r="I148" s="212"/>
      <c r="J148" s="41"/>
      <c r="K148" s="41"/>
      <c r="L148" s="45"/>
      <c r="M148" s="213"/>
      <c r="N148" s="21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175</v>
      </c>
      <c r="AU148" s="18" t="s">
        <v>83</v>
      </c>
    </row>
    <row r="149" s="13" customFormat="1">
      <c r="A149" s="13"/>
      <c r="B149" s="230"/>
      <c r="C149" s="231"/>
      <c r="D149" s="210" t="s">
        <v>212</v>
      </c>
      <c r="E149" s="232" t="s">
        <v>19</v>
      </c>
      <c r="F149" s="233" t="s">
        <v>843</v>
      </c>
      <c r="G149" s="231"/>
      <c r="H149" s="232" t="s">
        <v>19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212</v>
      </c>
      <c r="AU149" s="239" t="s">
        <v>83</v>
      </c>
      <c r="AV149" s="13" t="s">
        <v>80</v>
      </c>
      <c r="AW149" s="13" t="s">
        <v>33</v>
      </c>
      <c r="AX149" s="13" t="s">
        <v>72</v>
      </c>
      <c r="AY149" s="239" t="s">
        <v>126</v>
      </c>
    </row>
    <row r="150" s="14" customFormat="1">
      <c r="A150" s="14"/>
      <c r="B150" s="240"/>
      <c r="C150" s="241"/>
      <c r="D150" s="210" t="s">
        <v>212</v>
      </c>
      <c r="E150" s="242" t="s">
        <v>19</v>
      </c>
      <c r="F150" s="243" t="s">
        <v>80</v>
      </c>
      <c r="G150" s="241"/>
      <c r="H150" s="244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212</v>
      </c>
      <c r="AU150" s="250" t="s">
        <v>83</v>
      </c>
      <c r="AV150" s="14" t="s">
        <v>83</v>
      </c>
      <c r="AW150" s="14" t="s">
        <v>33</v>
      </c>
      <c r="AX150" s="14" t="s">
        <v>72</v>
      </c>
      <c r="AY150" s="250" t="s">
        <v>126</v>
      </c>
    </row>
    <row r="151" s="13" customFormat="1">
      <c r="A151" s="13"/>
      <c r="B151" s="230"/>
      <c r="C151" s="231"/>
      <c r="D151" s="210" t="s">
        <v>212</v>
      </c>
      <c r="E151" s="232" t="s">
        <v>19</v>
      </c>
      <c r="F151" s="233" t="s">
        <v>851</v>
      </c>
      <c r="G151" s="231"/>
      <c r="H151" s="232" t="s">
        <v>19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212</v>
      </c>
      <c r="AU151" s="239" t="s">
        <v>83</v>
      </c>
      <c r="AV151" s="13" t="s">
        <v>80</v>
      </c>
      <c r="AW151" s="13" t="s">
        <v>33</v>
      </c>
      <c r="AX151" s="13" t="s">
        <v>72</v>
      </c>
      <c r="AY151" s="239" t="s">
        <v>126</v>
      </c>
    </row>
    <row r="152" s="14" customFormat="1">
      <c r="A152" s="14"/>
      <c r="B152" s="240"/>
      <c r="C152" s="241"/>
      <c r="D152" s="210" t="s">
        <v>212</v>
      </c>
      <c r="E152" s="242" t="s">
        <v>19</v>
      </c>
      <c r="F152" s="243" t="s">
        <v>80</v>
      </c>
      <c r="G152" s="241"/>
      <c r="H152" s="244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212</v>
      </c>
      <c r="AU152" s="250" t="s">
        <v>83</v>
      </c>
      <c r="AV152" s="14" t="s">
        <v>83</v>
      </c>
      <c r="AW152" s="14" t="s">
        <v>33</v>
      </c>
      <c r="AX152" s="14" t="s">
        <v>72</v>
      </c>
      <c r="AY152" s="250" t="s">
        <v>126</v>
      </c>
    </row>
    <row r="153" s="13" customFormat="1">
      <c r="A153" s="13"/>
      <c r="B153" s="230"/>
      <c r="C153" s="231"/>
      <c r="D153" s="210" t="s">
        <v>212</v>
      </c>
      <c r="E153" s="232" t="s">
        <v>19</v>
      </c>
      <c r="F153" s="233" t="s">
        <v>855</v>
      </c>
      <c r="G153" s="231"/>
      <c r="H153" s="232" t="s">
        <v>19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212</v>
      </c>
      <c r="AU153" s="239" t="s">
        <v>83</v>
      </c>
      <c r="AV153" s="13" t="s">
        <v>80</v>
      </c>
      <c r="AW153" s="13" t="s">
        <v>33</v>
      </c>
      <c r="AX153" s="13" t="s">
        <v>72</v>
      </c>
      <c r="AY153" s="239" t="s">
        <v>126</v>
      </c>
    </row>
    <row r="154" s="14" customFormat="1">
      <c r="A154" s="14"/>
      <c r="B154" s="240"/>
      <c r="C154" s="241"/>
      <c r="D154" s="210" t="s">
        <v>212</v>
      </c>
      <c r="E154" s="242" t="s">
        <v>19</v>
      </c>
      <c r="F154" s="243" t="s">
        <v>80</v>
      </c>
      <c r="G154" s="241"/>
      <c r="H154" s="244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212</v>
      </c>
      <c r="AU154" s="250" t="s">
        <v>83</v>
      </c>
      <c r="AV154" s="14" t="s">
        <v>83</v>
      </c>
      <c r="AW154" s="14" t="s">
        <v>33</v>
      </c>
      <c r="AX154" s="14" t="s">
        <v>72</v>
      </c>
      <c r="AY154" s="250" t="s">
        <v>126</v>
      </c>
    </row>
    <row r="155" s="15" customFormat="1">
      <c r="A155" s="15"/>
      <c r="B155" s="261"/>
      <c r="C155" s="262"/>
      <c r="D155" s="210" t="s">
        <v>212</v>
      </c>
      <c r="E155" s="263" t="s">
        <v>19</v>
      </c>
      <c r="F155" s="264" t="s">
        <v>248</v>
      </c>
      <c r="G155" s="262"/>
      <c r="H155" s="265">
        <v>3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212</v>
      </c>
      <c r="AU155" s="271" t="s">
        <v>83</v>
      </c>
      <c r="AV155" s="15" t="s">
        <v>125</v>
      </c>
      <c r="AW155" s="15" t="s">
        <v>33</v>
      </c>
      <c r="AX155" s="15" t="s">
        <v>80</v>
      </c>
      <c r="AY155" s="271" t="s">
        <v>126</v>
      </c>
    </row>
    <row r="156" s="2" customFormat="1" ht="33" customHeight="1">
      <c r="A156" s="39"/>
      <c r="B156" s="40"/>
      <c r="C156" s="197" t="s">
        <v>324</v>
      </c>
      <c r="D156" s="197" t="s">
        <v>127</v>
      </c>
      <c r="E156" s="198" t="s">
        <v>1237</v>
      </c>
      <c r="F156" s="199" t="s">
        <v>1238</v>
      </c>
      <c r="G156" s="200" t="s">
        <v>713</v>
      </c>
      <c r="H156" s="201">
        <v>2</v>
      </c>
      <c r="I156" s="202"/>
      <c r="J156" s="203">
        <f>ROUND(I156*H156,2)</f>
        <v>0</v>
      </c>
      <c r="K156" s="199" t="s">
        <v>172</v>
      </c>
      <c r="L156" s="45"/>
      <c r="M156" s="204" t="s">
        <v>19</v>
      </c>
      <c r="N156" s="205" t="s">
        <v>43</v>
      </c>
      <c r="O156" s="85"/>
      <c r="P156" s="206">
        <f>O156*H156</f>
        <v>0</v>
      </c>
      <c r="Q156" s="206">
        <v>0.013820000000000001</v>
      </c>
      <c r="R156" s="206">
        <f>Q156*H156</f>
        <v>0.027640000000000001</v>
      </c>
      <c r="S156" s="206">
        <v>0</v>
      </c>
      <c r="T156" s="20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8" t="s">
        <v>372</v>
      </c>
      <c r="AT156" s="208" t="s">
        <v>127</v>
      </c>
      <c r="AU156" s="208" t="s">
        <v>83</v>
      </c>
      <c r="AY156" s="18" t="s">
        <v>126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8" t="s">
        <v>80</v>
      </c>
      <c r="BK156" s="209">
        <f>ROUND(I156*H156,2)</f>
        <v>0</v>
      </c>
      <c r="BL156" s="18" t="s">
        <v>372</v>
      </c>
      <c r="BM156" s="208" t="s">
        <v>1239</v>
      </c>
    </row>
    <row r="157" s="2" customFormat="1">
      <c r="A157" s="39"/>
      <c r="B157" s="40"/>
      <c r="C157" s="41"/>
      <c r="D157" s="210" t="s">
        <v>132</v>
      </c>
      <c r="E157" s="41"/>
      <c r="F157" s="211" t="s">
        <v>1240</v>
      </c>
      <c r="G157" s="41"/>
      <c r="H157" s="41"/>
      <c r="I157" s="212"/>
      <c r="J157" s="41"/>
      <c r="K157" s="41"/>
      <c r="L157" s="45"/>
      <c r="M157" s="213"/>
      <c r="N157" s="21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132</v>
      </c>
      <c r="AU157" s="18" t="s">
        <v>83</v>
      </c>
    </row>
    <row r="158" s="2" customFormat="1">
      <c r="A158" s="39"/>
      <c r="B158" s="40"/>
      <c r="C158" s="41"/>
      <c r="D158" s="228" t="s">
        <v>175</v>
      </c>
      <c r="E158" s="41"/>
      <c r="F158" s="229" t="s">
        <v>1241</v>
      </c>
      <c r="G158" s="41"/>
      <c r="H158" s="41"/>
      <c r="I158" s="212"/>
      <c r="J158" s="41"/>
      <c r="K158" s="41"/>
      <c r="L158" s="45"/>
      <c r="M158" s="213"/>
      <c r="N158" s="21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175</v>
      </c>
      <c r="AU158" s="18" t="s">
        <v>83</v>
      </c>
    </row>
    <row r="159" s="2" customFormat="1" ht="24.15" customHeight="1">
      <c r="A159" s="39"/>
      <c r="B159" s="40"/>
      <c r="C159" s="197" t="s">
        <v>338</v>
      </c>
      <c r="D159" s="197" t="s">
        <v>127</v>
      </c>
      <c r="E159" s="198" t="s">
        <v>1242</v>
      </c>
      <c r="F159" s="199" t="s">
        <v>1243</v>
      </c>
      <c r="G159" s="200" t="s">
        <v>713</v>
      </c>
      <c r="H159" s="201">
        <v>1</v>
      </c>
      <c r="I159" s="202"/>
      <c r="J159" s="203">
        <f>ROUND(I159*H159,2)</f>
        <v>0</v>
      </c>
      <c r="K159" s="199" t="s">
        <v>172</v>
      </c>
      <c r="L159" s="45"/>
      <c r="M159" s="204" t="s">
        <v>19</v>
      </c>
      <c r="N159" s="205" t="s">
        <v>43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0.028400000000000002</v>
      </c>
      <c r="T159" s="207">
        <f>S159*H159</f>
        <v>0.028400000000000002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372</v>
      </c>
      <c r="AT159" s="208" t="s">
        <v>127</v>
      </c>
      <c r="AU159" s="208" t="s">
        <v>83</v>
      </c>
      <c r="AY159" s="18" t="s">
        <v>126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80</v>
      </c>
      <c r="BK159" s="209">
        <f>ROUND(I159*H159,2)</f>
        <v>0</v>
      </c>
      <c r="BL159" s="18" t="s">
        <v>372</v>
      </c>
      <c r="BM159" s="208" t="s">
        <v>1244</v>
      </c>
    </row>
    <row r="160" s="2" customFormat="1">
      <c r="A160" s="39"/>
      <c r="B160" s="40"/>
      <c r="C160" s="41"/>
      <c r="D160" s="210" t="s">
        <v>132</v>
      </c>
      <c r="E160" s="41"/>
      <c r="F160" s="211" t="s">
        <v>1245</v>
      </c>
      <c r="G160" s="41"/>
      <c r="H160" s="41"/>
      <c r="I160" s="212"/>
      <c r="J160" s="41"/>
      <c r="K160" s="41"/>
      <c r="L160" s="45"/>
      <c r="M160" s="213"/>
      <c r="N160" s="214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132</v>
      </c>
      <c r="AU160" s="18" t="s">
        <v>83</v>
      </c>
    </row>
    <row r="161" s="2" customFormat="1">
      <c r="A161" s="39"/>
      <c r="B161" s="40"/>
      <c r="C161" s="41"/>
      <c r="D161" s="228" t="s">
        <v>175</v>
      </c>
      <c r="E161" s="41"/>
      <c r="F161" s="229" t="s">
        <v>1246</v>
      </c>
      <c r="G161" s="41"/>
      <c r="H161" s="41"/>
      <c r="I161" s="212"/>
      <c r="J161" s="41"/>
      <c r="K161" s="41"/>
      <c r="L161" s="45"/>
      <c r="M161" s="213"/>
      <c r="N161" s="21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175</v>
      </c>
      <c r="AU161" s="18" t="s">
        <v>83</v>
      </c>
    </row>
    <row r="162" s="2" customFormat="1" ht="16.5" customHeight="1">
      <c r="A162" s="39"/>
      <c r="B162" s="40"/>
      <c r="C162" s="197" t="s">
        <v>8</v>
      </c>
      <c r="D162" s="197" t="s">
        <v>127</v>
      </c>
      <c r="E162" s="198" t="s">
        <v>1247</v>
      </c>
      <c r="F162" s="199" t="s">
        <v>1248</v>
      </c>
      <c r="G162" s="200" t="s">
        <v>713</v>
      </c>
      <c r="H162" s="201">
        <v>3</v>
      </c>
      <c r="I162" s="202"/>
      <c r="J162" s="203">
        <f>ROUND(I162*H162,2)</f>
        <v>0</v>
      </c>
      <c r="K162" s="199" t="s">
        <v>172</v>
      </c>
      <c r="L162" s="45"/>
      <c r="M162" s="204" t="s">
        <v>19</v>
      </c>
      <c r="N162" s="205" t="s">
        <v>43</v>
      </c>
      <c r="O162" s="85"/>
      <c r="P162" s="206">
        <f>O162*H162</f>
        <v>0</v>
      </c>
      <c r="Q162" s="206">
        <v>0</v>
      </c>
      <c r="R162" s="206">
        <f>Q162*H162</f>
        <v>0</v>
      </c>
      <c r="S162" s="206">
        <v>0.019460000000000002</v>
      </c>
      <c r="T162" s="207">
        <f>S162*H162</f>
        <v>0.058380000000000001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8" t="s">
        <v>372</v>
      </c>
      <c r="AT162" s="208" t="s">
        <v>127</v>
      </c>
      <c r="AU162" s="208" t="s">
        <v>83</v>
      </c>
      <c r="AY162" s="18" t="s">
        <v>126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8" t="s">
        <v>80</v>
      </c>
      <c r="BK162" s="209">
        <f>ROUND(I162*H162,2)</f>
        <v>0</v>
      </c>
      <c r="BL162" s="18" t="s">
        <v>372</v>
      </c>
      <c r="BM162" s="208" t="s">
        <v>1249</v>
      </c>
    </row>
    <row r="163" s="2" customFormat="1">
      <c r="A163" s="39"/>
      <c r="B163" s="40"/>
      <c r="C163" s="41"/>
      <c r="D163" s="210" t="s">
        <v>132</v>
      </c>
      <c r="E163" s="41"/>
      <c r="F163" s="211" t="s">
        <v>1250</v>
      </c>
      <c r="G163" s="41"/>
      <c r="H163" s="41"/>
      <c r="I163" s="212"/>
      <c r="J163" s="41"/>
      <c r="K163" s="41"/>
      <c r="L163" s="45"/>
      <c r="M163" s="213"/>
      <c r="N163" s="214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132</v>
      </c>
      <c r="AU163" s="18" t="s">
        <v>83</v>
      </c>
    </row>
    <row r="164" s="2" customFormat="1">
      <c r="A164" s="39"/>
      <c r="B164" s="40"/>
      <c r="C164" s="41"/>
      <c r="D164" s="228" t="s">
        <v>175</v>
      </c>
      <c r="E164" s="41"/>
      <c r="F164" s="229" t="s">
        <v>1251</v>
      </c>
      <c r="G164" s="41"/>
      <c r="H164" s="41"/>
      <c r="I164" s="212"/>
      <c r="J164" s="41"/>
      <c r="K164" s="41"/>
      <c r="L164" s="45"/>
      <c r="M164" s="213"/>
      <c r="N164" s="21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175</v>
      </c>
      <c r="AU164" s="18" t="s">
        <v>83</v>
      </c>
    </row>
    <row r="165" s="2" customFormat="1" ht="24.15" customHeight="1">
      <c r="A165" s="39"/>
      <c r="B165" s="40"/>
      <c r="C165" s="197" t="s">
        <v>372</v>
      </c>
      <c r="D165" s="197" t="s">
        <v>127</v>
      </c>
      <c r="E165" s="198" t="s">
        <v>717</v>
      </c>
      <c r="F165" s="199" t="s">
        <v>718</v>
      </c>
      <c r="G165" s="200" t="s">
        <v>713</v>
      </c>
      <c r="H165" s="201">
        <v>3</v>
      </c>
      <c r="I165" s="202"/>
      <c r="J165" s="203">
        <f>ROUND(I165*H165,2)</f>
        <v>0</v>
      </c>
      <c r="K165" s="199" t="s">
        <v>172</v>
      </c>
      <c r="L165" s="45"/>
      <c r="M165" s="204" t="s">
        <v>19</v>
      </c>
      <c r="N165" s="205" t="s">
        <v>43</v>
      </c>
      <c r="O165" s="85"/>
      <c r="P165" s="206">
        <f>O165*H165</f>
        <v>0</v>
      </c>
      <c r="Q165" s="206">
        <v>0.01797</v>
      </c>
      <c r="R165" s="206">
        <f>Q165*H165</f>
        <v>0.05391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372</v>
      </c>
      <c r="AT165" s="208" t="s">
        <v>127</v>
      </c>
      <c r="AU165" s="208" t="s">
        <v>83</v>
      </c>
      <c r="AY165" s="18" t="s">
        <v>126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80</v>
      </c>
      <c r="BK165" s="209">
        <f>ROUND(I165*H165,2)</f>
        <v>0</v>
      </c>
      <c r="BL165" s="18" t="s">
        <v>372</v>
      </c>
      <c r="BM165" s="208" t="s">
        <v>1252</v>
      </c>
    </row>
    <row r="166" s="2" customFormat="1">
      <c r="A166" s="39"/>
      <c r="B166" s="40"/>
      <c r="C166" s="41"/>
      <c r="D166" s="210" t="s">
        <v>132</v>
      </c>
      <c r="E166" s="41"/>
      <c r="F166" s="211" t="s">
        <v>720</v>
      </c>
      <c r="G166" s="41"/>
      <c r="H166" s="41"/>
      <c r="I166" s="212"/>
      <c r="J166" s="41"/>
      <c r="K166" s="41"/>
      <c r="L166" s="45"/>
      <c r="M166" s="213"/>
      <c r="N166" s="21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132</v>
      </c>
      <c r="AU166" s="18" t="s">
        <v>83</v>
      </c>
    </row>
    <row r="167" s="2" customFormat="1">
      <c r="A167" s="39"/>
      <c r="B167" s="40"/>
      <c r="C167" s="41"/>
      <c r="D167" s="228" t="s">
        <v>175</v>
      </c>
      <c r="E167" s="41"/>
      <c r="F167" s="229" t="s">
        <v>721</v>
      </c>
      <c r="G167" s="41"/>
      <c r="H167" s="41"/>
      <c r="I167" s="212"/>
      <c r="J167" s="41"/>
      <c r="K167" s="41"/>
      <c r="L167" s="45"/>
      <c r="M167" s="213"/>
      <c r="N167" s="21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175</v>
      </c>
      <c r="AU167" s="18" t="s">
        <v>83</v>
      </c>
    </row>
    <row r="168" s="2" customFormat="1" ht="24.15" customHeight="1">
      <c r="A168" s="39"/>
      <c r="B168" s="40"/>
      <c r="C168" s="197" t="s">
        <v>379</v>
      </c>
      <c r="D168" s="197" t="s">
        <v>127</v>
      </c>
      <c r="E168" s="198" t="s">
        <v>722</v>
      </c>
      <c r="F168" s="199" t="s">
        <v>723</v>
      </c>
      <c r="G168" s="200" t="s">
        <v>713</v>
      </c>
      <c r="H168" s="201">
        <v>1</v>
      </c>
      <c r="I168" s="202"/>
      <c r="J168" s="203">
        <f>ROUND(I168*H168,2)</f>
        <v>0</v>
      </c>
      <c r="K168" s="199" t="s">
        <v>172</v>
      </c>
      <c r="L168" s="45"/>
      <c r="M168" s="204" t="s">
        <v>19</v>
      </c>
      <c r="N168" s="205" t="s">
        <v>43</v>
      </c>
      <c r="O168" s="85"/>
      <c r="P168" s="206">
        <f>O168*H168</f>
        <v>0</v>
      </c>
      <c r="Q168" s="206">
        <v>0.00075000000000000002</v>
      </c>
      <c r="R168" s="206">
        <f>Q168*H168</f>
        <v>0.00075000000000000002</v>
      </c>
      <c r="S168" s="206">
        <v>0</v>
      </c>
      <c r="T168" s="20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8" t="s">
        <v>372</v>
      </c>
      <c r="AT168" s="208" t="s">
        <v>127</v>
      </c>
      <c r="AU168" s="208" t="s">
        <v>83</v>
      </c>
      <c r="AY168" s="18" t="s">
        <v>126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8" t="s">
        <v>80</v>
      </c>
      <c r="BK168" s="209">
        <f>ROUND(I168*H168,2)</f>
        <v>0</v>
      </c>
      <c r="BL168" s="18" t="s">
        <v>372</v>
      </c>
      <c r="BM168" s="208" t="s">
        <v>1253</v>
      </c>
    </row>
    <row r="169" s="2" customFormat="1">
      <c r="A169" s="39"/>
      <c r="B169" s="40"/>
      <c r="C169" s="41"/>
      <c r="D169" s="210" t="s">
        <v>132</v>
      </c>
      <c r="E169" s="41"/>
      <c r="F169" s="211" t="s">
        <v>725</v>
      </c>
      <c r="G169" s="41"/>
      <c r="H169" s="41"/>
      <c r="I169" s="212"/>
      <c r="J169" s="41"/>
      <c r="K169" s="41"/>
      <c r="L169" s="45"/>
      <c r="M169" s="213"/>
      <c r="N169" s="21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132</v>
      </c>
      <c r="AU169" s="18" t="s">
        <v>83</v>
      </c>
    </row>
    <row r="170" s="2" customFormat="1">
      <c r="A170" s="39"/>
      <c r="B170" s="40"/>
      <c r="C170" s="41"/>
      <c r="D170" s="228" t="s">
        <v>175</v>
      </c>
      <c r="E170" s="41"/>
      <c r="F170" s="229" t="s">
        <v>726</v>
      </c>
      <c r="G170" s="41"/>
      <c r="H170" s="41"/>
      <c r="I170" s="212"/>
      <c r="J170" s="41"/>
      <c r="K170" s="41"/>
      <c r="L170" s="45"/>
      <c r="M170" s="213"/>
      <c r="N170" s="21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175</v>
      </c>
      <c r="AU170" s="18" t="s">
        <v>83</v>
      </c>
    </row>
    <row r="171" s="2" customFormat="1" ht="24.15" customHeight="1">
      <c r="A171" s="39"/>
      <c r="B171" s="40"/>
      <c r="C171" s="197" t="s">
        <v>388</v>
      </c>
      <c r="D171" s="197" t="s">
        <v>127</v>
      </c>
      <c r="E171" s="198" t="s">
        <v>727</v>
      </c>
      <c r="F171" s="199" t="s">
        <v>728</v>
      </c>
      <c r="G171" s="200" t="s">
        <v>713</v>
      </c>
      <c r="H171" s="201">
        <v>1</v>
      </c>
      <c r="I171" s="202"/>
      <c r="J171" s="203">
        <f>ROUND(I171*H171,2)</f>
        <v>0</v>
      </c>
      <c r="K171" s="199" t="s">
        <v>172</v>
      </c>
      <c r="L171" s="45"/>
      <c r="M171" s="204" t="s">
        <v>19</v>
      </c>
      <c r="N171" s="205" t="s">
        <v>43</v>
      </c>
      <c r="O171" s="85"/>
      <c r="P171" s="206">
        <f>O171*H171</f>
        <v>0</v>
      </c>
      <c r="Q171" s="206">
        <v>0.00084999999999999995</v>
      </c>
      <c r="R171" s="206">
        <f>Q171*H171</f>
        <v>0.00084999999999999995</v>
      </c>
      <c r="S171" s="206">
        <v>0</v>
      </c>
      <c r="T171" s="20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08" t="s">
        <v>372</v>
      </c>
      <c r="AT171" s="208" t="s">
        <v>127</v>
      </c>
      <c r="AU171" s="208" t="s">
        <v>83</v>
      </c>
      <c r="AY171" s="18" t="s">
        <v>126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8" t="s">
        <v>80</v>
      </c>
      <c r="BK171" s="209">
        <f>ROUND(I171*H171,2)</f>
        <v>0</v>
      </c>
      <c r="BL171" s="18" t="s">
        <v>372</v>
      </c>
      <c r="BM171" s="208" t="s">
        <v>1254</v>
      </c>
    </row>
    <row r="172" s="2" customFormat="1">
      <c r="A172" s="39"/>
      <c r="B172" s="40"/>
      <c r="C172" s="41"/>
      <c r="D172" s="210" t="s">
        <v>132</v>
      </c>
      <c r="E172" s="41"/>
      <c r="F172" s="211" t="s">
        <v>730</v>
      </c>
      <c r="G172" s="41"/>
      <c r="H172" s="41"/>
      <c r="I172" s="212"/>
      <c r="J172" s="41"/>
      <c r="K172" s="41"/>
      <c r="L172" s="45"/>
      <c r="M172" s="213"/>
      <c r="N172" s="21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132</v>
      </c>
      <c r="AU172" s="18" t="s">
        <v>83</v>
      </c>
    </row>
    <row r="173" s="2" customFormat="1">
      <c r="A173" s="39"/>
      <c r="B173" s="40"/>
      <c r="C173" s="41"/>
      <c r="D173" s="228" t="s">
        <v>175</v>
      </c>
      <c r="E173" s="41"/>
      <c r="F173" s="229" t="s">
        <v>731</v>
      </c>
      <c r="G173" s="41"/>
      <c r="H173" s="41"/>
      <c r="I173" s="212"/>
      <c r="J173" s="41"/>
      <c r="K173" s="41"/>
      <c r="L173" s="45"/>
      <c r="M173" s="213"/>
      <c r="N173" s="214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175</v>
      </c>
      <c r="AU173" s="18" t="s">
        <v>83</v>
      </c>
    </row>
    <row r="174" s="2" customFormat="1" ht="16.5" customHeight="1">
      <c r="A174" s="39"/>
      <c r="B174" s="40"/>
      <c r="C174" s="197" t="s">
        <v>396</v>
      </c>
      <c r="D174" s="197" t="s">
        <v>127</v>
      </c>
      <c r="E174" s="198" t="s">
        <v>1255</v>
      </c>
      <c r="F174" s="199" t="s">
        <v>1256</v>
      </c>
      <c r="G174" s="200" t="s">
        <v>713</v>
      </c>
      <c r="H174" s="201">
        <v>1</v>
      </c>
      <c r="I174" s="202"/>
      <c r="J174" s="203">
        <f>ROUND(I174*H174,2)</f>
        <v>0</v>
      </c>
      <c r="K174" s="199" t="s">
        <v>172</v>
      </c>
      <c r="L174" s="45"/>
      <c r="M174" s="204" t="s">
        <v>19</v>
      </c>
      <c r="N174" s="205" t="s">
        <v>43</v>
      </c>
      <c r="O174" s="85"/>
      <c r="P174" s="206">
        <f>O174*H174</f>
        <v>0</v>
      </c>
      <c r="Q174" s="206">
        <v>0</v>
      </c>
      <c r="R174" s="206">
        <f>Q174*H174</f>
        <v>0</v>
      </c>
      <c r="S174" s="206">
        <v>0.034700000000000002</v>
      </c>
      <c r="T174" s="207">
        <f>S174*H174</f>
        <v>0.034700000000000002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372</v>
      </c>
      <c r="AT174" s="208" t="s">
        <v>127</v>
      </c>
      <c r="AU174" s="208" t="s">
        <v>83</v>
      </c>
      <c r="AY174" s="18" t="s">
        <v>126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80</v>
      </c>
      <c r="BK174" s="209">
        <f>ROUND(I174*H174,2)</f>
        <v>0</v>
      </c>
      <c r="BL174" s="18" t="s">
        <v>372</v>
      </c>
      <c r="BM174" s="208" t="s">
        <v>1257</v>
      </c>
    </row>
    <row r="175" s="2" customFormat="1">
      <c r="A175" s="39"/>
      <c r="B175" s="40"/>
      <c r="C175" s="41"/>
      <c r="D175" s="210" t="s">
        <v>132</v>
      </c>
      <c r="E175" s="41"/>
      <c r="F175" s="211" t="s">
        <v>1258</v>
      </c>
      <c r="G175" s="41"/>
      <c r="H175" s="41"/>
      <c r="I175" s="212"/>
      <c r="J175" s="41"/>
      <c r="K175" s="41"/>
      <c r="L175" s="45"/>
      <c r="M175" s="213"/>
      <c r="N175" s="21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132</v>
      </c>
      <c r="AU175" s="18" t="s">
        <v>83</v>
      </c>
    </row>
    <row r="176" s="2" customFormat="1">
      <c r="A176" s="39"/>
      <c r="B176" s="40"/>
      <c r="C176" s="41"/>
      <c r="D176" s="228" t="s">
        <v>175</v>
      </c>
      <c r="E176" s="41"/>
      <c r="F176" s="229" t="s">
        <v>1259</v>
      </c>
      <c r="G176" s="41"/>
      <c r="H176" s="41"/>
      <c r="I176" s="212"/>
      <c r="J176" s="41"/>
      <c r="K176" s="41"/>
      <c r="L176" s="45"/>
      <c r="M176" s="213"/>
      <c r="N176" s="21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175</v>
      </c>
      <c r="AU176" s="18" t="s">
        <v>83</v>
      </c>
    </row>
    <row r="177" s="2" customFormat="1" ht="24.15" customHeight="1">
      <c r="A177" s="39"/>
      <c r="B177" s="40"/>
      <c r="C177" s="197" t="s">
        <v>405</v>
      </c>
      <c r="D177" s="197" t="s">
        <v>127</v>
      </c>
      <c r="E177" s="198" t="s">
        <v>1260</v>
      </c>
      <c r="F177" s="199" t="s">
        <v>1261</v>
      </c>
      <c r="G177" s="200" t="s">
        <v>713</v>
      </c>
      <c r="H177" s="201">
        <v>1</v>
      </c>
      <c r="I177" s="202"/>
      <c r="J177" s="203">
        <f>ROUND(I177*H177,2)</f>
        <v>0</v>
      </c>
      <c r="K177" s="199" t="s">
        <v>172</v>
      </c>
      <c r="L177" s="45"/>
      <c r="M177" s="204" t="s">
        <v>19</v>
      </c>
      <c r="N177" s="205" t="s">
        <v>43</v>
      </c>
      <c r="O177" s="85"/>
      <c r="P177" s="206">
        <f>O177*H177</f>
        <v>0</v>
      </c>
      <c r="Q177" s="206">
        <v>0.014749999999999999</v>
      </c>
      <c r="R177" s="206">
        <f>Q177*H177</f>
        <v>0.014749999999999999</v>
      </c>
      <c r="S177" s="206">
        <v>0</v>
      </c>
      <c r="T177" s="20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08" t="s">
        <v>372</v>
      </c>
      <c r="AT177" s="208" t="s">
        <v>127</v>
      </c>
      <c r="AU177" s="208" t="s">
        <v>83</v>
      </c>
      <c r="AY177" s="18" t="s">
        <v>126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8" t="s">
        <v>80</v>
      </c>
      <c r="BK177" s="209">
        <f>ROUND(I177*H177,2)</f>
        <v>0</v>
      </c>
      <c r="BL177" s="18" t="s">
        <v>372</v>
      </c>
      <c r="BM177" s="208" t="s">
        <v>1262</v>
      </c>
    </row>
    <row r="178" s="2" customFormat="1">
      <c r="A178" s="39"/>
      <c r="B178" s="40"/>
      <c r="C178" s="41"/>
      <c r="D178" s="210" t="s">
        <v>132</v>
      </c>
      <c r="E178" s="41"/>
      <c r="F178" s="211" t="s">
        <v>1263</v>
      </c>
      <c r="G178" s="41"/>
      <c r="H178" s="41"/>
      <c r="I178" s="212"/>
      <c r="J178" s="41"/>
      <c r="K178" s="41"/>
      <c r="L178" s="45"/>
      <c r="M178" s="213"/>
      <c r="N178" s="21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132</v>
      </c>
      <c r="AU178" s="18" t="s">
        <v>83</v>
      </c>
    </row>
    <row r="179" s="2" customFormat="1">
      <c r="A179" s="39"/>
      <c r="B179" s="40"/>
      <c r="C179" s="41"/>
      <c r="D179" s="228" t="s">
        <v>175</v>
      </c>
      <c r="E179" s="41"/>
      <c r="F179" s="229" t="s">
        <v>1264</v>
      </c>
      <c r="G179" s="41"/>
      <c r="H179" s="41"/>
      <c r="I179" s="212"/>
      <c r="J179" s="41"/>
      <c r="K179" s="41"/>
      <c r="L179" s="45"/>
      <c r="M179" s="213"/>
      <c r="N179" s="21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175</v>
      </c>
      <c r="AU179" s="18" t="s">
        <v>83</v>
      </c>
    </row>
    <row r="180" s="13" customFormat="1">
      <c r="A180" s="13"/>
      <c r="B180" s="230"/>
      <c r="C180" s="231"/>
      <c r="D180" s="210" t="s">
        <v>212</v>
      </c>
      <c r="E180" s="232" t="s">
        <v>19</v>
      </c>
      <c r="F180" s="233" t="s">
        <v>843</v>
      </c>
      <c r="G180" s="231"/>
      <c r="H180" s="232" t="s">
        <v>19</v>
      </c>
      <c r="I180" s="234"/>
      <c r="J180" s="231"/>
      <c r="K180" s="231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212</v>
      </c>
      <c r="AU180" s="239" t="s">
        <v>83</v>
      </c>
      <c r="AV180" s="13" t="s">
        <v>80</v>
      </c>
      <c r="AW180" s="13" t="s">
        <v>33</v>
      </c>
      <c r="AX180" s="13" t="s">
        <v>72</v>
      </c>
      <c r="AY180" s="239" t="s">
        <v>126</v>
      </c>
    </row>
    <row r="181" s="14" customFormat="1">
      <c r="A181" s="14"/>
      <c r="B181" s="240"/>
      <c r="C181" s="241"/>
      <c r="D181" s="210" t="s">
        <v>212</v>
      </c>
      <c r="E181" s="242" t="s">
        <v>19</v>
      </c>
      <c r="F181" s="243" t="s">
        <v>80</v>
      </c>
      <c r="G181" s="241"/>
      <c r="H181" s="244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212</v>
      </c>
      <c r="AU181" s="250" t="s">
        <v>83</v>
      </c>
      <c r="AV181" s="14" t="s">
        <v>83</v>
      </c>
      <c r="AW181" s="14" t="s">
        <v>33</v>
      </c>
      <c r="AX181" s="14" t="s">
        <v>80</v>
      </c>
      <c r="AY181" s="250" t="s">
        <v>126</v>
      </c>
    </row>
    <row r="182" s="2" customFormat="1" ht="16.5" customHeight="1">
      <c r="A182" s="39"/>
      <c r="B182" s="40"/>
      <c r="C182" s="197" t="s">
        <v>7</v>
      </c>
      <c r="D182" s="197" t="s">
        <v>127</v>
      </c>
      <c r="E182" s="198" t="s">
        <v>1265</v>
      </c>
      <c r="F182" s="199" t="s">
        <v>1266</v>
      </c>
      <c r="G182" s="200" t="s">
        <v>713</v>
      </c>
      <c r="H182" s="201">
        <v>7</v>
      </c>
      <c r="I182" s="202"/>
      <c r="J182" s="203">
        <f>ROUND(I182*H182,2)</f>
        <v>0</v>
      </c>
      <c r="K182" s="199" t="s">
        <v>172</v>
      </c>
      <c r="L182" s="45"/>
      <c r="M182" s="204" t="s">
        <v>19</v>
      </c>
      <c r="N182" s="205" t="s">
        <v>43</v>
      </c>
      <c r="O182" s="85"/>
      <c r="P182" s="206">
        <f>O182*H182</f>
        <v>0</v>
      </c>
      <c r="Q182" s="206">
        <v>0</v>
      </c>
      <c r="R182" s="206">
        <f>Q182*H182</f>
        <v>0</v>
      </c>
      <c r="S182" s="206">
        <v>0.00156</v>
      </c>
      <c r="T182" s="207">
        <f>S182*H182</f>
        <v>0.010919999999999999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8" t="s">
        <v>372</v>
      </c>
      <c r="AT182" s="208" t="s">
        <v>127</v>
      </c>
      <c r="AU182" s="208" t="s">
        <v>83</v>
      </c>
      <c r="AY182" s="18" t="s">
        <v>126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8" t="s">
        <v>80</v>
      </c>
      <c r="BK182" s="209">
        <f>ROUND(I182*H182,2)</f>
        <v>0</v>
      </c>
      <c r="BL182" s="18" t="s">
        <v>372</v>
      </c>
      <c r="BM182" s="208" t="s">
        <v>1267</v>
      </c>
    </row>
    <row r="183" s="2" customFormat="1">
      <c r="A183" s="39"/>
      <c r="B183" s="40"/>
      <c r="C183" s="41"/>
      <c r="D183" s="210" t="s">
        <v>132</v>
      </c>
      <c r="E183" s="41"/>
      <c r="F183" s="211" t="s">
        <v>1268</v>
      </c>
      <c r="G183" s="41"/>
      <c r="H183" s="41"/>
      <c r="I183" s="212"/>
      <c r="J183" s="41"/>
      <c r="K183" s="41"/>
      <c r="L183" s="45"/>
      <c r="M183" s="213"/>
      <c r="N183" s="214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132</v>
      </c>
      <c r="AU183" s="18" t="s">
        <v>83</v>
      </c>
    </row>
    <row r="184" s="2" customFormat="1">
      <c r="A184" s="39"/>
      <c r="B184" s="40"/>
      <c r="C184" s="41"/>
      <c r="D184" s="228" t="s">
        <v>175</v>
      </c>
      <c r="E184" s="41"/>
      <c r="F184" s="229" t="s">
        <v>1269</v>
      </c>
      <c r="G184" s="41"/>
      <c r="H184" s="41"/>
      <c r="I184" s="212"/>
      <c r="J184" s="41"/>
      <c r="K184" s="41"/>
      <c r="L184" s="45"/>
      <c r="M184" s="213"/>
      <c r="N184" s="21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175</v>
      </c>
      <c r="AU184" s="18" t="s">
        <v>83</v>
      </c>
    </row>
    <row r="185" s="13" customFormat="1">
      <c r="A185" s="13"/>
      <c r="B185" s="230"/>
      <c r="C185" s="231"/>
      <c r="D185" s="210" t="s">
        <v>212</v>
      </c>
      <c r="E185" s="232" t="s">
        <v>19</v>
      </c>
      <c r="F185" s="233" t="s">
        <v>1218</v>
      </c>
      <c r="G185" s="231"/>
      <c r="H185" s="232" t="s">
        <v>19</v>
      </c>
      <c r="I185" s="234"/>
      <c r="J185" s="231"/>
      <c r="K185" s="231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212</v>
      </c>
      <c r="AU185" s="239" t="s">
        <v>83</v>
      </c>
      <c r="AV185" s="13" t="s">
        <v>80</v>
      </c>
      <c r="AW185" s="13" t="s">
        <v>33</v>
      </c>
      <c r="AX185" s="13" t="s">
        <v>72</v>
      </c>
      <c r="AY185" s="239" t="s">
        <v>126</v>
      </c>
    </row>
    <row r="186" s="14" customFormat="1">
      <c r="A186" s="14"/>
      <c r="B186" s="240"/>
      <c r="C186" s="241"/>
      <c r="D186" s="210" t="s">
        <v>212</v>
      </c>
      <c r="E186" s="242" t="s">
        <v>19</v>
      </c>
      <c r="F186" s="243" t="s">
        <v>136</v>
      </c>
      <c r="G186" s="241"/>
      <c r="H186" s="244">
        <v>3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212</v>
      </c>
      <c r="AU186" s="250" t="s">
        <v>83</v>
      </c>
      <c r="AV186" s="14" t="s">
        <v>83</v>
      </c>
      <c r="AW186" s="14" t="s">
        <v>33</v>
      </c>
      <c r="AX186" s="14" t="s">
        <v>72</v>
      </c>
      <c r="AY186" s="250" t="s">
        <v>126</v>
      </c>
    </row>
    <row r="187" s="13" customFormat="1">
      <c r="A187" s="13"/>
      <c r="B187" s="230"/>
      <c r="C187" s="231"/>
      <c r="D187" s="210" t="s">
        <v>212</v>
      </c>
      <c r="E187" s="232" t="s">
        <v>19</v>
      </c>
      <c r="F187" s="233" t="s">
        <v>1219</v>
      </c>
      <c r="G187" s="231"/>
      <c r="H187" s="232" t="s">
        <v>19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212</v>
      </c>
      <c r="AU187" s="239" t="s">
        <v>83</v>
      </c>
      <c r="AV187" s="13" t="s">
        <v>80</v>
      </c>
      <c r="AW187" s="13" t="s">
        <v>33</v>
      </c>
      <c r="AX187" s="13" t="s">
        <v>72</v>
      </c>
      <c r="AY187" s="239" t="s">
        <v>126</v>
      </c>
    </row>
    <row r="188" s="14" customFormat="1">
      <c r="A188" s="14"/>
      <c r="B188" s="240"/>
      <c r="C188" s="241"/>
      <c r="D188" s="210" t="s">
        <v>212</v>
      </c>
      <c r="E188" s="242" t="s">
        <v>19</v>
      </c>
      <c r="F188" s="243" t="s">
        <v>136</v>
      </c>
      <c r="G188" s="241"/>
      <c r="H188" s="244">
        <v>3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212</v>
      </c>
      <c r="AU188" s="250" t="s">
        <v>83</v>
      </c>
      <c r="AV188" s="14" t="s">
        <v>83</v>
      </c>
      <c r="AW188" s="14" t="s">
        <v>33</v>
      </c>
      <c r="AX188" s="14" t="s">
        <v>72</v>
      </c>
      <c r="AY188" s="250" t="s">
        <v>126</v>
      </c>
    </row>
    <row r="189" s="13" customFormat="1">
      <c r="A189" s="13"/>
      <c r="B189" s="230"/>
      <c r="C189" s="231"/>
      <c r="D189" s="210" t="s">
        <v>212</v>
      </c>
      <c r="E189" s="232" t="s">
        <v>19</v>
      </c>
      <c r="F189" s="233" t="s">
        <v>1270</v>
      </c>
      <c r="G189" s="231"/>
      <c r="H189" s="232" t="s">
        <v>19</v>
      </c>
      <c r="I189" s="234"/>
      <c r="J189" s="231"/>
      <c r="K189" s="231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212</v>
      </c>
      <c r="AU189" s="239" t="s">
        <v>83</v>
      </c>
      <c r="AV189" s="13" t="s">
        <v>80</v>
      </c>
      <c r="AW189" s="13" t="s">
        <v>33</v>
      </c>
      <c r="AX189" s="13" t="s">
        <v>72</v>
      </c>
      <c r="AY189" s="239" t="s">
        <v>126</v>
      </c>
    </row>
    <row r="190" s="14" customFormat="1">
      <c r="A190" s="14"/>
      <c r="B190" s="240"/>
      <c r="C190" s="241"/>
      <c r="D190" s="210" t="s">
        <v>212</v>
      </c>
      <c r="E190" s="242" t="s">
        <v>19</v>
      </c>
      <c r="F190" s="243" t="s">
        <v>1271</v>
      </c>
      <c r="G190" s="241"/>
      <c r="H190" s="244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212</v>
      </c>
      <c r="AU190" s="250" t="s">
        <v>83</v>
      </c>
      <c r="AV190" s="14" t="s">
        <v>83</v>
      </c>
      <c r="AW190" s="14" t="s">
        <v>33</v>
      </c>
      <c r="AX190" s="14" t="s">
        <v>72</v>
      </c>
      <c r="AY190" s="250" t="s">
        <v>126</v>
      </c>
    </row>
    <row r="191" s="15" customFormat="1">
      <c r="A191" s="15"/>
      <c r="B191" s="261"/>
      <c r="C191" s="262"/>
      <c r="D191" s="210" t="s">
        <v>212</v>
      </c>
      <c r="E191" s="263" t="s">
        <v>19</v>
      </c>
      <c r="F191" s="264" t="s">
        <v>248</v>
      </c>
      <c r="G191" s="262"/>
      <c r="H191" s="265">
        <v>7</v>
      </c>
      <c r="I191" s="266"/>
      <c r="J191" s="262"/>
      <c r="K191" s="262"/>
      <c r="L191" s="267"/>
      <c r="M191" s="268"/>
      <c r="N191" s="269"/>
      <c r="O191" s="269"/>
      <c r="P191" s="269"/>
      <c r="Q191" s="269"/>
      <c r="R191" s="269"/>
      <c r="S191" s="269"/>
      <c r="T191" s="270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1" t="s">
        <v>212</v>
      </c>
      <c r="AU191" s="271" t="s">
        <v>83</v>
      </c>
      <c r="AV191" s="15" t="s">
        <v>125</v>
      </c>
      <c r="AW191" s="15" t="s">
        <v>33</v>
      </c>
      <c r="AX191" s="15" t="s">
        <v>80</v>
      </c>
      <c r="AY191" s="271" t="s">
        <v>126</v>
      </c>
    </row>
    <row r="192" s="2" customFormat="1" ht="16.5" customHeight="1">
      <c r="A192" s="39"/>
      <c r="B192" s="40"/>
      <c r="C192" s="197" t="s">
        <v>416</v>
      </c>
      <c r="D192" s="197" t="s">
        <v>127</v>
      </c>
      <c r="E192" s="198" t="s">
        <v>732</v>
      </c>
      <c r="F192" s="199" t="s">
        <v>733</v>
      </c>
      <c r="G192" s="200" t="s">
        <v>713</v>
      </c>
      <c r="H192" s="201">
        <v>6</v>
      </c>
      <c r="I192" s="202"/>
      <c r="J192" s="203">
        <f>ROUND(I192*H192,2)</f>
        <v>0</v>
      </c>
      <c r="K192" s="199" t="s">
        <v>172</v>
      </c>
      <c r="L192" s="45"/>
      <c r="M192" s="204" t="s">
        <v>19</v>
      </c>
      <c r="N192" s="205" t="s">
        <v>43</v>
      </c>
      <c r="O192" s="85"/>
      <c r="P192" s="206">
        <f>O192*H192</f>
        <v>0</v>
      </c>
      <c r="Q192" s="206">
        <v>0.0018400000000000001</v>
      </c>
      <c r="R192" s="206">
        <f>Q192*H192</f>
        <v>0.011040000000000001</v>
      </c>
      <c r="S192" s="206">
        <v>0</v>
      </c>
      <c r="T192" s="2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8" t="s">
        <v>372</v>
      </c>
      <c r="AT192" s="208" t="s">
        <v>127</v>
      </c>
      <c r="AU192" s="208" t="s">
        <v>83</v>
      </c>
      <c r="AY192" s="18" t="s">
        <v>126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8" t="s">
        <v>80</v>
      </c>
      <c r="BK192" s="209">
        <f>ROUND(I192*H192,2)</f>
        <v>0</v>
      </c>
      <c r="BL192" s="18" t="s">
        <v>372</v>
      </c>
      <c r="BM192" s="208" t="s">
        <v>1272</v>
      </c>
    </row>
    <row r="193" s="2" customFormat="1">
      <c r="A193" s="39"/>
      <c r="B193" s="40"/>
      <c r="C193" s="41"/>
      <c r="D193" s="210" t="s">
        <v>132</v>
      </c>
      <c r="E193" s="41"/>
      <c r="F193" s="211" t="s">
        <v>735</v>
      </c>
      <c r="G193" s="41"/>
      <c r="H193" s="41"/>
      <c r="I193" s="212"/>
      <c r="J193" s="41"/>
      <c r="K193" s="41"/>
      <c r="L193" s="45"/>
      <c r="M193" s="213"/>
      <c r="N193" s="21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132</v>
      </c>
      <c r="AU193" s="18" t="s">
        <v>83</v>
      </c>
    </row>
    <row r="194" s="2" customFormat="1">
      <c r="A194" s="39"/>
      <c r="B194" s="40"/>
      <c r="C194" s="41"/>
      <c r="D194" s="228" t="s">
        <v>175</v>
      </c>
      <c r="E194" s="41"/>
      <c r="F194" s="229" t="s">
        <v>736</v>
      </c>
      <c r="G194" s="41"/>
      <c r="H194" s="41"/>
      <c r="I194" s="212"/>
      <c r="J194" s="41"/>
      <c r="K194" s="41"/>
      <c r="L194" s="45"/>
      <c r="M194" s="213"/>
      <c r="N194" s="21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175</v>
      </c>
      <c r="AU194" s="18" t="s">
        <v>83</v>
      </c>
    </row>
    <row r="195" s="13" customFormat="1">
      <c r="A195" s="13"/>
      <c r="B195" s="230"/>
      <c r="C195" s="231"/>
      <c r="D195" s="210" t="s">
        <v>212</v>
      </c>
      <c r="E195" s="232" t="s">
        <v>19</v>
      </c>
      <c r="F195" s="233" t="s">
        <v>1218</v>
      </c>
      <c r="G195" s="231"/>
      <c r="H195" s="232" t="s">
        <v>19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212</v>
      </c>
      <c r="AU195" s="239" t="s">
        <v>83</v>
      </c>
      <c r="AV195" s="13" t="s">
        <v>80</v>
      </c>
      <c r="AW195" s="13" t="s">
        <v>33</v>
      </c>
      <c r="AX195" s="13" t="s">
        <v>72</v>
      </c>
      <c r="AY195" s="239" t="s">
        <v>126</v>
      </c>
    </row>
    <row r="196" s="14" customFormat="1">
      <c r="A196" s="14"/>
      <c r="B196" s="240"/>
      <c r="C196" s="241"/>
      <c r="D196" s="210" t="s">
        <v>212</v>
      </c>
      <c r="E196" s="242" t="s">
        <v>19</v>
      </c>
      <c r="F196" s="243" t="s">
        <v>136</v>
      </c>
      <c r="G196" s="241"/>
      <c r="H196" s="244">
        <v>3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212</v>
      </c>
      <c r="AU196" s="250" t="s">
        <v>83</v>
      </c>
      <c r="AV196" s="14" t="s">
        <v>83</v>
      </c>
      <c r="AW196" s="14" t="s">
        <v>33</v>
      </c>
      <c r="AX196" s="14" t="s">
        <v>72</v>
      </c>
      <c r="AY196" s="250" t="s">
        <v>126</v>
      </c>
    </row>
    <row r="197" s="13" customFormat="1">
      <c r="A197" s="13"/>
      <c r="B197" s="230"/>
      <c r="C197" s="231"/>
      <c r="D197" s="210" t="s">
        <v>212</v>
      </c>
      <c r="E197" s="232" t="s">
        <v>19</v>
      </c>
      <c r="F197" s="233" t="s">
        <v>1219</v>
      </c>
      <c r="G197" s="231"/>
      <c r="H197" s="232" t="s">
        <v>19</v>
      </c>
      <c r="I197" s="234"/>
      <c r="J197" s="231"/>
      <c r="K197" s="231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212</v>
      </c>
      <c r="AU197" s="239" t="s">
        <v>83</v>
      </c>
      <c r="AV197" s="13" t="s">
        <v>80</v>
      </c>
      <c r="AW197" s="13" t="s">
        <v>33</v>
      </c>
      <c r="AX197" s="13" t="s">
        <v>72</v>
      </c>
      <c r="AY197" s="239" t="s">
        <v>126</v>
      </c>
    </row>
    <row r="198" s="14" customFormat="1">
      <c r="A198" s="14"/>
      <c r="B198" s="240"/>
      <c r="C198" s="241"/>
      <c r="D198" s="210" t="s">
        <v>212</v>
      </c>
      <c r="E198" s="242" t="s">
        <v>19</v>
      </c>
      <c r="F198" s="243" t="s">
        <v>136</v>
      </c>
      <c r="G198" s="241"/>
      <c r="H198" s="244">
        <v>3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212</v>
      </c>
      <c r="AU198" s="250" t="s">
        <v>83</v>
      </c>
      <c r="AV198" s="14" t="s">
        <v>83</v>
      </c>
      <c r="AW198" s="14" t="s">
        <v>33</v>
      </c>
      <c r="AX198" s="14" t="s">
        <v>72</v>
      </c>
      <c r="AY198" s="250" t="s">
        <v>126</v>
      </c>
    </row>
    <row r="199" s="15" customFormat="1">
      <c r="A199" s="15"/>
      <c r="B199" s="261"/>
      <c r="C199" s="262"/>
      <c r="D199" s="210" t="s">
        <v>212</v>
      </c>
      <c r="E199" s="263" t="s">
        <v>19</v>
      </c>
      <c r="F199" s="264" t="s">
        <v>248</v>
      </c>
      <c r="G199" s="262"/>
      <c r="H199" s="265">
        <v>6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1" t="s">
        <v>212</v>
      </c>
      <c r="AU199" s="271" t="s">
        <v>83</v>
      </c>
      <c r="AV199" s="15" t="s">
        <v>125</v>
      </c>
      <c r="AW199" s="15" t="s">
        <v>33</v>
      </c>
      <c r="AX199" s="15" t="s">
        <v>80</v>
      </c>
      <c r="AY199" s="271" t="s">
        <v>126</v>
      </c>
    </row>
    <row r="200" s="2" customFormat="1" ht="16.5" customHeight="1">
      <c r="A200" s="39"/>
      <c r="B200" s="40"/>
      <c r="C200" s="197" t="s">
        <v>423</v>
      </c>
      <c r="D200" s="197" t="s">
        <v>127</v>
      </c>
      <c r="E200" s="198" t="s">
        <v>1273</v>
      </c>
      <c r="F200" s="199" t="s">
        <v>1274</v>
      </c>
      <c r="G200" s="200" t="s">
        <v>713</v>
      </c>
      <c r="H200" s="201">
        <v>1</v>
      </c>
      <c r="I200" s="202"/>
      <c r="J200" s="203">
        <f>ROUND(I200*H200,2)</f>
        <v>0</v>
      </c>
      <c r="K200" s="199" t="s">
        <v>172</v>
      </c>
      <c r="L200" s="45"/>
      <c r="M200" s="204" t="s">
        <v>19</v>
      </c>
      <c r="N200" s="205" t="s">
        <v>43</v>
      </c>
      <c r="O200" s="85"/>
      <c r="P200" s="206">
        <f>O200*H200</f>
        <v>0</v>
      </c>
      <c r="Q200" s="206">
        <v>0.0019599999999999999</v>
      </c>
      <c r="R200" s="206">
        <f>Q200*H200</f>
        <v>0.0019599999999999999</v>
      </c>
      <c r="S200" s="206">
        <v>0</v>
      </c>
      <c r="T200" s="20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8" t="s">
        <v>372</v>
      </c>
      <c r="AT200" s="208" t="s">
        <v>127</v>
      </c>
      <c r="AU200" s="208" t="s">
        <v>83</v>
      </c>
      <c r="AY200" s="18" t="s">
        <v>126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8" t="s">
        <v>80</v>
      </c>
      <c r="BK200" s="209">
        <f>ROUND(I200*H200,2)</f>
        <v>0</v>
      </c>
      <c r="BL200" s="18" t="s">
        <v>372</v>
      </c>
      <c r="BM200" s="208" t="s">
        <v>1275</v>
      </c>
    </row>
    <row r="201" s="2" customFormat="1">
      <c r="A201" s="39"/>
      <c r="B201" s="40"/>
      <c r="C201" s="41"/>
      <c r="D201" s="210" t="s">
        <v>132</v>
      </c>
      <c r="E201" s="41"/>
      <c r="F201" s="211" t="s">
        <v>1276</v>
      </c>
      <c r="G201" s="41"/>
      <c r="H201" s="41"/>
      <c r="I201" s="212"/>
      <c r="J201" s="41"/>
      <c r="K201" s="41"/>
      <c r="L201" s="45"/>
      <c r="M201" s="213"/>
      <c r="N201" s="214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132</v>
      </c>
      <c r="AU201" s="18" t="s">
        <v>83</v>
      </c>
    </row>
    <row r="202" s="2" customFormat="1">
      <c r="A202" s="39"/>
      <c r="B202" s="40"/>
      <c r="C202" s="41"/>
      <c r="D202" s="228" t="s">
        <v>175</v>
      </c>
      <c r="E202" s="41"/>
      <c r="F202" s="229" t="s">
        <v>1277</v>
      </c>
      <c r="G202" s="41"/>
      <c r="H202" s="41"/>
      <c r="I202" s="212"/>
      <c r="J202" s="41"/>
      <c r="K202" s="41"/>
      <c r="L202" s="45"/>
      <c r="M202" s="213"/>
      <c r="N202" s="21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175</v>
      </c>
      <c r="AU202" s="18" t="s">
        <v>83</v>
      </c>
    </row>
    <row r="203" s="14" customFormat="1">
      <c r="A203" s="14"/>
      <c r="B203" s="240"/>
      <c r="C203" s="241"/>
      <c r="D203" s="210" t="s">
        <v>212</v>
      </c>
      <c r="E203" s="242" t="s">
        <v>19</v>
      </c>
      <c r="F203" s="243" t="s">
        <v>1278</v>
      </c>
      <c r="G203" s="241"/>
      <c r="H203" s="244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212</v>
      </c>
      <c r="AU203" s="250" t="s">
        <v>83</v>
      </c>
      <c r="AV203" s="14" t="s">
        <v>83</v>
      </c>
      <c r="AW203" s="14" t="s">
        <v>33</v>
      </c>
      <c r="AX203" s="14" t="s">
        <v>80</v>
      </c>
      <c r="AY203" s="250" t="s">
        <v>126</v>
      </c>
    </row>
    <row r="204" s="2" customFormat="1" ht="16.5" customHeight="1">
      <c r="A204" s="39"/>
      <c r="B204" s="40"/>
      <c r="C204" s="197" t="s">
        <v>431</v>
      </c>
      <c r="D204" s="197" t="s">
        <v>127</v>
      </c>
      <c r="E204" s="198" t="s">
        <v>737</v>
      </c>
      <c r="F204" s="199" t="s">
        <v>738</v>
      </c>
      <c r="G204" s="200" t="s">
        <v>208</v>
      </c>
      <c r="H204" s="201">
        <v>6</v>
      </c>
      <c r="I204" s="202"/>
      <c r="J204" s="203">
        <f>ROUND(I204*H204,2)</f>
        <v>0</v>
      </c>
      <c r="K204" s="199" t="s">
        <v>172</v>
      </c>
      <c r="L204" s="45"/>
      <c r="M204" s="204" t="s">
        <v>19</v>
      </c>
      <c r="N204" s="205" t="s">
        <v>43</v>
      </c>
      <c r="O204" s="85"/>
      <c r="P204" s="206">
        <f>O204*H204</f>
        <v>0</v>
      </c>
      <c r="Q204" s="206">
        <v>0.00024000000000000001</v>
      </c>
      <c r="R204" s="206">
        <f>Q204*H204</f>
        <v>0.0014400000000000001</v>
      </c>
      <c r="S204" s="206">
        <v>0</v>
      </c>
      <c r="T204" s="20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8" t="s">
        <v>372</v>
      </c>
      <c r="AT204" s="208" t="s">
        <v>127</v>
      </c>
      <c r="AU204" s="208" t="s">
        <v>83</v>
      </c>
      <c r="AY204" s="18" t="s">
        <v>126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8" t="s">
        <v>80</v>
      </c>
      <c r="BK204" s="209">
        <f>ROUND(I204*H204,2)</f>
        <v>0</v>
      </c>
      <c r="BL204" s="18" t="s">
        <v>372</v>
      </c>
      <c r="BM204" s="208" t="s">
        <v>1279</v>
      </c>
    </row>
    <row r="205" s="2" customFormat="1">
      <c r="A205" s="39"/>
      <c r="B205" s="40"/>
      <c r="C205" s="41"/>
      <c r="D205" s="210" t="s">
        <v>132</v>
      </c>
      <c r="E205" s="41"/>
      <c r="F205" s="211" t="s">
        <v>740</v>
      </c>
      <c r="G205" s="41"/>
      <c r="H205" s="41"/>
      <c r="I205" s="212"/>
      <c r="J205" s="41"/>
      <c r="K205" s="41"/>
      <c r="L205" s="45"/>
      <c r="M205" s="213"/>
      <c r="N205" s="21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132</v>
      </c>
      <c r="AU205" s="18" t="s">
        <v>83</v>
      </c>
    </row>
    <row r="206" s="2" customFormat="1">
      <c r="A206" s="39"/>
      <c r="B206" s="40"/>
      <c r="C206" s="41"/>
      <c r="D206" s="228" t="s">
        <v>175</v>
      </c>
      <c r="E206" s="41"/>
      <c r="F206" s="229" t="s">
        <v>741</v>
      </c>
      <c r="G206" s="41"/>
      <c r="H206" s="41"/>
      <c r="I206" s="212"/>
      <c r="J206" s="41"/>
      <c r="K206" s="41"/>
      <c r="L206" s="45"/>
      <c r="M206" s="213"/>
      <c r="N206" s="21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175</v>
      </c>
      <c r="AU206" s="18" t="s">
        <v>83</v>
      </c>
    </row>
    <row r="207" s="13" customFormat="1">
      <c r="A207" s="13"/>
      <c r="B207" s="230"/>
      <c r="C207" s="231"/>
      <c r="D207" s="210" t="s">
        <v>212</v>
      </c>
      <c r="E207" s="232" t="s">
        <v>19</v>
      </c>
      <c r="F207" s="233" t="s">
        <v>1218</v>
      </c>
      <c r="G207" s="231"/>
      <c r="H207" s="232" t="s">
        <v>19</v>
      </c>
      <c r="I207" s="234"/>
      <c r="J207" s="231"/>
      <c r="K207" s="231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212</v>
      </c>
      <c r="AU207" s="239" t="s">
        <v>83</v>
      </c>
      <c r="AV207" s="13" t="s">
        <v>80</v>
      </c>
      <c r="AW207" s="13" t="s">
        <v>33</v>
      </c>
      <c r="AX207" s="13" t="s">
        <v>72</v>
      </c>
      <c r="AY207" s="239" t="s">
        <v>126</v>
      </c>
    </row>
    <row r="208" s="14" customFormat="1">
      <c r="A208" s="14"/>
      <c r="B208" s="240"/>
      <c r="C208" s="241"/>
      <c r="D208" s="210" t="s">
        <v>212</v>
      </c>
      <c r="E208" s="242" t="s">
        <v>19</v>
      </c>
      <c r="F208" s="243" t="s">
        <v>136</v>
      </c>
      <c r="G208" s="241"/>
      <c r="H208" s="244">
        <v>3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212</v>
      </c>
      <c r="AU208" s="250" t="s">
        <v>83</v>
      </c>
      <c r="AV208" s="14" t="s">
        <v>83</v>
      </c>
      <c r="AW208" s="14" t="s">
        <v>33</v>
      </c>
      <c r="AX208" s="14" t="s">
        <v>72</v>
      </c>
      <c r="AY208" s="250" t="s">
        <v>126</v>
      </c>
    </row>
    <row r="209" s="13" customFormat="1">
      <c r="A209" s="13"/>
      <c r="B209" s="230"/>
      <c r="C209" s="231"/>
      <c r="D209" s="210" t="s">
        <v>212</v>
      </c>
      <c r="E209" s="232" t="s">
        <v>19</v>
      </c>
      <c r="F209" s="233" t="s">
        <v>1219</v>
      </c>
      <c r="G209" s="231"/>
      <c r="H209" s="232" t="s">
        <v>19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212</v>
      </c>
      <c r="AU209" s="239" t="s">
        <v>83</v>
      </c>
      <c r="AV209" s="13" t="s">
        <v>80</v>
      </c>
      <c r="AW209" s="13" t="s">
        <v>33</v>
      </c>
      <c r="AX209" s="13" t="s">
        <v>72</v>
      </c>
      <c r="AY209" s="239" t="s">
        <v>126</v>
      </c>
    </row>
    <row r="210" s="14" customFormat="1">
      <c r="A210" s="14"/>
      <c r="B210" s="240"/>
      <c r="C210" s="241"/>
      <c r="D210" s="210" t="s">
        <v>212</v>
      </c>
      <c r="E210" s="242" t="s">
        <v>19</v>
      </c>
      <c r="F210" s="243" t="s">
        <v>136</v>
      </c>
      <c r="G210" s="241"/>
      <c r="H210" s="244">
        <v>3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212</v>
      </c>
      <c r="AU210" s="250" t="s">
        <v>83</v>
      </c>
      <c r="AV210" s="14" t="s">
        <v>83</v>
      </c>
      <c r="AW210" s="14" t="s">
        <v>33</v>
      </c>
      <c r="AX210" s="14" t="s">
        <v>72</v>
      </c>
      <c r="AY210" s="250" t="s">
        <v>126</v>
      </c>
    </row>
    <row r="211" s="15" customFormat="1">
      <c r="A211" s="15"/>
      <c r="B211" s="261"/>
      <c r="C211" s="262"/>
      <c r="D211" s="210" t="s">
        <v>212</v>
      </c>
      <c r="E211" s="263" t="s">
        <v>19</v>
      </c>
      <c r="F211" s="264" t="s">
        <v>248</v>
      </c>
      <c r="G211" s="262"/>
      <c r="H211" s="265">
        <v>6</v>
      </c>
      <c r="I211" s="266"/>
      <c r="J211" s="262"/>
      <c r="K211" s="262"/>
      <c r="L211" s="267"/>
      <c r="M211" s="268"/>
      <c r="N211" s="269"/>
      <c r="O211" s="269"/>
      <c r="P211" s="269"/>
      <c r="Q211" s="269"/>
      <c r="R211" s="269"/>
      <c r="S211" s="269"/>
      <c r="T211" s="27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1" t="s">
        <v>212</v>
      </c>
      <c r="AU211" s="271" t="s">
        <v>83</v>
      </c>
      <c r="AV211" s="15" t="s">
        <v>125</v>
      </c>
      <c r="AW211" s="15" t="s">
        <v>33</v>
      </c>
      <c r="AX211" s="15" t="s">
        <v>80</v>
      </c>
      <c r="AY211" s="271" t="s">
        <v>126</v>
      </c>
    </row>
    <row r="212" s="2" customFormat="1" ht="24.15" customHeight="1">
      <c r="A212" s="39"/>
      <c r="B212" s="40"/>
      <c r="C212" s="197" t="s">
        <v>441</v>
      </c>
      <c r="D212" s="197" t="s">
        <v>127</v>
      </c>
      <c r="E212" s="198" t="s">
        <v>742</v>
      </c>
      <c r="F212" s="199" t="s">
        <v>743</v>
      </c>
      <c r="G212" s="200" t="s">
        <v>216</v>
      </c>
      <c r="H212" s="201">
        <v>0.16300000000000001</v>
      </c>
      <c r="I212" s="202"/>
      <c r="J212" s="203">
        <f>ROUND(I212*H212,2)</f>
        <v>0</v>
      </c>
      <c r="K212" s="199" t="s">
        <v>172</v>
      </c>
      <c r="L212" s="45"/>
      <c r="M212" s="204" t="s">
        <v>19</v>
      </c>
      <c r="N212" s="205" t="s">
        <v>43</v>
      </c>
      <c r="O212" s="85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8" t="s">
        <v>372</v>
      </c>
      <c r="AT212" s="208" t="s">
        <v>127</v>
      </c>
      <c r="AU212" s="208" t="s">
        <v>83</v>
      </c>
      <c r="AY212" s="18" t="s">
        <v>126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8" t="s">
        <v>80</v>
      </c>
      <c r="BK212" s="209">
        <f>ROUND(I212*H212,2)</f>
        <v>0</v>
      </c>
      <c r="BL212" s="18" t="s">
        <v>372</v>
      </c>
      <c r="BM212" s="208" t="s">
        <v>1280</v>
      </c>
    </row>
    <row r="213" s="2" customFormat="1">
      <c r="A213" s="39"/>
      <c r="B213" s="40"/>
      <c r="C213" s="41"/>
      <c r="D213" s="210" t="s">
        <v>132</v>
      </c>
      <c r="E213" s="41"/>
      <c r="F213" s="211" t="s">
        <v>745</v>
      </c>
      <c r="G213" s="41"/>
      <c r="H213" s="41"/>
      <c r="I213" s="212"/>
      <c r="J213" s="41"/>
      <c r="K213" s="41"/>
      <c r="L213" s="45"/>
      <c r="M213" s="213"/>
      <c r="N213" s="214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132</v>
      </c>
      <c r="AU213" s="18" t="s">
        <v>83</v>
      </c>
    </row>
    <row r="214" s="2" customFormat="1">
      <c r="A214" s="39"/>
      <c r="B214" s="40"/>
      <c r="C214" s="41"/>
      <c r="D214" s="228" t="s">
        <v>175</v>
      </c>
      <c r="E214" s="41"/>
      <c r="F214" s="229" t="s">
        <v>746</v>
      </c>
      <c r="G214" s="41"/>
      <c r="H214" s="41"/>
      <c r="I214" s="212"/>
      <c r="J214" s="41"/>
      <c r="K214" s="41"/>
      <c r="L214" s="45"/>
      <c r="M214" s="213"/>
      <c r="N214" s="21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175</v>
      </c>
      <c r="AU214" s="18" t="s">
        <v>83</v>
      </c>
    </row>
    <row r="215" s="11" customFormat="1" ht="22.8" customHeight="1">
      <c r="A215" s="11"/>
      <c r="B215" s="183"/>
      <c r="C215" s="184"/>
      <c r="D215" s="185" t="s">
        <v>71</v>
      </c>
      <c r="E215" s="226" t="s">
        <v>1281</v>
      </c>
      <c r="F215" s="226" t="s">
        <v>1282</v>
      </c>
      <c r="G215" s="184"/>
      <c r="H215" s="184"/>
      <c r="I215" s="187"/>
      <c r="J215" s="227">
        <f>BK215</f>
        <v>0</v>
      </c>
      <c r="K215" s="184"/>
      <c r="L215" s="189"/>
      <c r="M215" s="190"/>
      <c r="N215" s="191"/>
      <c r="O215" s="191"/>
      <c r="P215" s="192">
        <f>SUM(P216:P218)</f>
        <v>0</v>
      </c>
      <c r="Q215" s="191"/>
      <c r="R215" s="192">
        <f>SUM(R216:R218)</f>
        <v>0.0276</v>
      </c>
      <c r="S215" s="191"/>
      <c r="T215" s="193">
        <f>SUM(T216:T218)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94" t="s">
        <v>83</v>
      </c>
      <c r="AT215" s="195" t="s">
        <v>71</v>
      </c>
      <c r="AU215" s="195" t="s">
        <v>80</v>
      </c>
      <c r="AY215" s="194" t="s">
        <v>126</v>
      </c>
      <c r="BK215" s="196">
        <f>SUM(BK216:BK218)</f>
        <v>0</v>
      </c>
    </row>
    <row r="216" s="2" customFormat="1" ht="33" customHeight="1">
      <c r="A216" s="39"/>
      <c r="B216" s="40"/>
      <c r="C216" s="197" t="s">
        <v>447</v>
      </c>
      <c r="D216" s="197" t="s">
        <v>127</v>
      </c>
      <c r="E216" s="198" t="s">
        <v>1283</v>
      </c>
      <c r="F216" s="199" t="s">
        <v>1284</v>
      </c>
      <c r="G216" s="200" t="s">
        <v>713</v>
      </c>
      <c r="H216" s="201">
        <v>3</v>
      </c>
      <c r="I216" s="202"/>
      <c r="J216" s="203">
        <f>ROUND(I216*H216,2)</f>
        <v>0</v>
      </c>
      <c r="K216" s="199" t="s">
        <v>172</v>
      </c>
      <c r="L216" s="45"/>
      <c r="M216" s="204" t="s">
        <v>19</v>
      </c>
      <c r="N216" s="205" t="s">
        <v>43</v>
      </c>
      <c r="O216" s="85"/>
      <c r="P216" s="206">
        <f>O216*H216</f>
        <v>0</v>
      </c>
      <c r="Q216" s="206">
        <v>0.0091999999999999998</v>
      </c>
      <c r="R216" s="206">
        <f>Q216*H216</f>
        <v>0.0276</v>
      </c>
      <c r="S216" s="206">
        <v>0</v>
      </c>
      <c r="T216" s="20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8" t="s">
        <v>372</v>
      </c>
      <c r="AT216" s="208" t="s">
        <v>127</v>
      </c>
      <c r="AU216" s="208" t="s">
        <v>83</v>
      </c>
      <c r="AY216" s="18" t="s">
        <v>126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8" t="s">
        <v>80</v>
      </c>
      <c r="BK216" s="209">
        <f>ROUND(I216*H216,2)</f>
        <v>0</v>
      </c>
      <c r="BL216" s="18" t="s">
        <v>372</v>
      </c>
      <c r="BM216" s="208" t="s">
        <v>1285</v>
      </c>
    </row>
    <row r="217" s="2" customFormat="1">
      <c r="A217" s="39"/>
      <c r="B217" s="40"/>
      <c r="C217" s="41"/>
      <c r="D217" s="210" t="s">
        <v>132</v>
      </c>
      <c r="E217" s="41"/>
      <c r="F217" s="211" t="s">
        <v>1286</v>
      </c>
      <c r="G217" s="41"/>
      <c r="H217" s="41"/>
      <c r="I217" s="212"/>
      <c r="J217" s="41"/>
      <c r="K217" s="41"/>
      <c r="L217" s="45"/>
      <c r="M217" s="213"/>
      <c r="N217" s="214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132</v>
      </c>
      <c r="AU217" s="18" t="s">
        <v>83</v>
      </c>
    </row>
    <row r="218" s="2" customFormat="1">
      <c r="A218" s="39"/>
      <c r="B218" s="40"/>
      <c r="C218" s="41"/>
      <c r="D218" s="228" t="s">
        <v>175</v>
      </c>
      <c r="E218" s="41"/>
      <c r="F218" s="229" t="s">
        <v>1287</v>
      </c>
      <c r="G218" s="41"/>
      <c r="H218" s="41"/>
      <c r="I218" s="212"/>
      <c r="J218" s="41"/>
      <c r="K218" s="41"/>
      <c r="L218" s="45"/>
      <c r="M218" s="213"/>
      <c r="N218" s="21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175</v>
      </c>
      <c r="AU218" s="18" t="s">
        <v>83</v>
      </c>
    </row>
    <row r="219" s="11" customFormat="1" ht="25.92" customHeight="1">
      <c r="A219" s="11"/>
      <c r="B219" s="183"/>
      <c r="C219" s="184"/>
      <c r="D219" s="185" t="s">
        <v>71</v>
      </c>
      <c r="E219" s="186" t="s">
        <v>669</v>
      </c>
      <c r="F219" s="186" t="s">
        <v>670</v>
      </c>
      <c r="G219" s="184"/>
      <c r="H219" s="184"/>
      <c r="I219" s="187"/>
      <c r="J219" s="188">
        <f>BK219</f>
        <v>0</v>
      </c>
      <c r="K219" s="184"/>
      <c r="L219" s="189"/>
      <c r="M219" s="190"/>
      <c r="N219" s="191"/>
      <c r="O219" s="191"/>
      <c r="P219" s="192">
        <f>SUM(P220:P223)</f>
        <v>0</v>
      </c>
      <c r="Q219" s="191"/>
      <c r="R219" s="192">
        <f>SUM(R220:R223)</f>
        <v>0</v>
      </c>
      <c r="S219" s="191"/>
      <c r="T219" s="193">
        <f>SUM(T220:T223)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194" t="s">
        <v>125</v>
      </c>
      <c r="AT219" s="195" t="s">
        <v>71</v>
      </c>
      <c r="AU219" s="195" t="s">
        <v>72</v>
      </c>
      <c r="AY219" s="194" t="s">
        <v>126</v>
      </c>
      <c r="BK219" s="196">
        <f>SUM(BK220:BK223)</f>
        <v>0</v>
      </c>
    </row>
    <row r="220" s="2" customFormat="1" ht="21.75" customHeight="1">
      <c r="A220" s="39"/>
      <c r="B220" s="40"/>
      <c r="C220" s="197" t="s">
        <v>453</v>
      </c>
      <c r="D220" s="197" t="s">
        <v>127</v>
      </c>
      <c r="E220" s="198" t="s">
        <v>672</v>
      </c>
      <c r="F220" s="199" t="s">
        <v>673</v>
      </c>
      <c r="G220" s="200" t="s">
        <v>674</v>
      </c>
      <c r="H220" s="201">
        <v>8.5</v>
      </c>
      <c r="I220" s="202"/>
      <c r="J220" s="203">
        <f>ROUND(I220*H220,2)</f>
        <v>0</v>
      </c>
      <c r="K220" s="199" t="s">
        <v>172</v>
      </c>
      <c r="L220" s="45"/>
      <c r="M220" s="204" t="s">
        <v>19</v>
      </c>
      <c r="N220" s="205" t="s">
        <v>43</v>
      </c>
      <c r="O220" s="85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8" t="s">
        <v>130</v>
      </c>
      <c r="AT220" s="208" t="s">
        <v>127</v>
      </c>
      <c r="AU220" s="208" t="s">
        <v>80</v>
      </c>
      <c r="AY220" s="18" t="s">
        <v>126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8" t="s">
        <v>80</v>
      </c>
      <c r="BK220" s="209">
        <f>ROUND(I220*H220,2)</f>
        <v>0</v>
      </c>
      <c r="BL220" s="18" t="s">
        <v>130</v>
      </c>
      <c r="BM220" s="208" t="s">
        <v>1288</v>
      </c>
    </row>
    <row r="221" s="2" customFormat="1">
      <c r="A221" s="39"/>
      <c r="B221" s="40"/>
      <c r="C221" s="41"/>
      <c r="D221" s="210" t="s">
        <v>132</v>
      </c>
      <c r="E221" s="41"/>
      <c r="F221" s="211" t="s">
        <v>676</v>
      </c>
      <c r="G221" s="41"/>
      <c r="H221" s="41"/>
      <c r="I221" s="212"/>
      <c r="J221" s="41"/>
      <c r="K221" s="41"/>
      <c r="L221" s="45"/>
      <c r="M221" s="213"/>
      <c r="N221" s="214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132</v>
      </c>
      <c r="AU221" s="18" t="s">
        <v>80</v>
      </c>
    </row>
    <row r="222" s="2" customFormat="1">
      <c r="A222" s="39"/>
      <c r="B222" s="40"/>
      <c r="C222" s="41"/>
      <c r="D222" s="228" t="s">
        <v>175</v>
      </c>
      <c r="E222" s="41"/>
      <c r="F222" s="229" t="s">
        <v>677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175</v>
      </c>
      <c r="AU222" s="18" t="s">
        <v>80</v>
      </c>
    </row>
    <row r="223" s="14" customFormat="1">
      <c r="A223" s="14"/>
      <c r="B223" s="240"/>
      <c r="C223" s="241"/>
      <c r="D223" s="210" t="s">
        <v>212</v>
      </c>
      <c r="E223" s="242" t="s">
        <v>19</v>
      </c>
      <c r="F223" s="243" t="s">
        <v>748</v>
      </c>
      <c r="G223" s="241"/>
      <c r="H223" s="244">
        <v>8.5</v>
      </c>
      <c r="I223" s="245"/>
      <c r="J223" s="241"/>
      <c r="K223" s="241"/>
      <c r="L223" s="246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212</v>
      </c>
      <c r="AU223" s="250" t="s">
        <v>80</v>
      </c>
      <c r="AV223" s="14" t="s">
        <v>83</v>
      </c>
      <c r="AW223" s="14" t="s">
        <v>33</v>
      </c>
      <c r="AX223" s="14" t="s">
        <v>80</v>
      </c>
      <c r="AY223" s="250" t="s">
        <v>126</v>
      </c>
    </row>
    <row r="224" s="2" customFormat="1" ht="6.96" customHeight="1">
      <c r="A224" s="39"/>
      <c r="B224" s="60"/>
      <c r="C224" s="61"/>
      <c r="D224" s="61"/>
      <c r="E224" s="61"/>
      <c r="F224" s="61"/>
      <c r="G224" s="61"/>
      <c r="H224" s="61"/>
      <c r="I224" s="61"/>
      <c r="J224" s="61"/>
      <c r="K224" s="61"/>
      <c r="L224" s="45"/>
      <c r="M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</row>
  </sheetData>
  <sheetProtection sheet="1" autoFilter="0" formatColumns="0" formatRows="0" objects="1" scenarios="1" spinCount="100000" saltValue="iYGjflM8jf5dwr1EkaS3GnP7tJepl3Ac+zJKzEm/e+cj7Ebbt8jYo/pp4sDjhQfQelbBH62iPW1gjEFdBAFpKA==" hashValue="pTakE6S5njC95n6dNdGaudHCqkkw1Ar6AQjLdjKWeRxXlAcwMIf+2jfrSjwtT3TlMfL8d3B6Kej6SCQ7JwtOVQ==" algorithmName="SHA-512" password="9C2B"/>
  <autoFilter ref="C85:K22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2/997013211"/>
    <hyperlink ref="F94" r:id="rId2" display="https://podminky.urs.cz/item/CS_URS_2023_02/997013501"/>
    <hyperlink ref="F97" r:id="rId3" display="https://podminky.urs.cz/item/CS_URS_2023_02/997013509"/>
    <hyperlink ref="F101" r:id="rId4" display="https://podminky.urs.cz/item/CS_URS_2023_02/997013871"/>
    <hyperlink ref="F106" r:id="rId5" display="https://podminky.urs.cz/item/CS_URS_2023_02/721171903"/>
    <hyperlink ref="F114" r:id="rId6" display="https://podminky.urs.cz/item/CS_URS_2023_02/721171905"/>
    <hyperlink ref="F122" r:id="rId7" display="https://podminky.urs.cz/item/CS_URS_2023_02/721171913"/>
    <hyperlink ref="F130" r:id="rId8" display="https://podminky.urs.cz/item/CS_URS_2023_02/721171915"/>
    <hyperlink ref="F138" r:id="rId9" display="https://podminky.urs.cz/item/CS_URS_2023_02/721220801"/>
    <hyperlink ref="F141" r:id="rId10" display="https://podminky.urs.cz/item/CS_URS_2023_02/998721101"/>
    <hyperlink ref="F145" r:id="rId11" display="https://podminky.urs.cz/item/CS_URS_2023_02/725110814"/>
    <hyperlink ref="F148" r:id="rId12" display="https://podminky.urs.cz/item/CS_URS_2023_02/725112022"/>
    <hyperlink ref="F158" r:id="rId13" display="https://podminky.urs.cz/item/CS_URS_2023_02/725121511"/>
    <hyperlink ref="F161" r:id="rId14" display="https://podminky.urs.cz/item/CS_URS_2023_02/725122814"/>
    <hyperlink ref="F164" r:id="rId15" display="https://podminky.urs.cz/item/CS_URS_2023_02/725210821"/>
    <hyperlink ref="F167" r:id="rId16" display="https://podminky.urs.cz/item/CS_URS_2023_02/725211604"/>
    <hyperlink ref="F170" r:id="rId17" display="https://podminky.urs.cz/item/CS_URS_2023_02/725291711"/>
    <hyperlink ref="F173" r:id="rId18" display="https://podminky.urs.cz/item/CS_URS_2023_02/725291722"/>
    <hyperlink ref="F176" r:id="rId19" display="https://podminky.urs.cz/item/CS_URS_2023_02/725330820"/>
    <hyperlink ref="F179" r:id="rId20" display="https://podminky.urs.cz/item/CS_URS_2023_02/725331111"/>
    <hyperlink ref="F184" r:id="rId21" display="https://podminky.urs.cz/item/CS_URS_2023_02/725820801"/>
    <hyperlink ref="F194" r:id="rId22" display="https://podminky.urs.cz/item/CS_URS_2023_02/725822613"/>
    <hyperlink ref="F202" r:id="rId23" display="https://podminky.urs.cz/item/CS_URS_2023_02/725831311"/>
    <hyperlink ref="F206" r:id="rId24" display="https://podminky.urs.cz/item/CS_URS_2023_02/725861102"/>
    <hyperlink ref="F214" r:id="rId25" display="https://podminky.urs.cz/item/CS_URS_2023_02/998725101"/>
    <hyperlink ref="F218" r:id="rId26" display="https://podminky.urs.cz/item/CS_URS_2023_02/726111031"/>
    <hyperlink ref="F222" r:id="rId27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1289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1290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1291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1292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1293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1294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1295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1296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1297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1298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1299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79</v>
      </c>
      <c r="F18" s="286" t="s">
        <v>1300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1301</v>
      </c>
      <c r="F19" s="286" t="s">
        <v>1302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1303</v>
      </c>
      <c r="F20" s="286" t="s">
        <v>1304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1305</v>
      </c>
      <c r="F21" s="286" t="s">
        <v>1306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123</v>
      </c>
      <c r="F22" s="286" t="s">
        <v>124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1307</v>
      </c>
      <c r="F23" s="286" t="s">
        <v>1308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1309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1310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1311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1312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1313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1314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1315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1316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1317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111</v>
      </c>
      <c r="F36" s="286"/>
      <c r="G36" s="286" t="s">
        <v>1318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1319</v>
      </c>
      <c r="F37" s="286"/>
      <c r="G37" s="286" t="s">
        <v>1320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1321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1322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112</v>
      </c>
      <c r="F40" s="286"/>
      <c r="G40" s="286" t="s">
        <v>1323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113</v>
      </c>
      <c r="F41" s="286"/>
      <c r="G41" s="286" t="s">
        <v>1324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1325</v>
      </c>
      <c r="F42" s="286"/>
      <c r="G42" s="286" t="s">
        <v>1326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1327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1328</v>
      </c>
      <c r="F44" s="286"/>
      <c r="G44" s="286" t="s">
        <v>1329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115</v>
      </c>
      <c r="F45" s="286"/>
      <c r="G45" s="286" t="s">
        <v>1330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1331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1332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1333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1334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1335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1336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1337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1338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1339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1340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1341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1342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1343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1344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1345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1346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1347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1348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1349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1350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1351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1352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1353</v>
      </c>
      <c r="D76" s="304"/>
      <c r="E76" s="304"/>
      <c r="F76" s="304" t="s">
        <v>1354</v>
      </c>
      <c r="G76" s="305"/>
      <c r="H76" s="304" t="s">
        <v>54</v>
      </c>
      <c r="I76" s="304" t="s">
        <v>57</v>
      </c>
      <c r="J76" s="304" t="s">
        <v>1355</v>
      </c>
      <c r="K76" s="303"/>
    </row>
    <row r="77" s="1" customFormat="1" ht="17.25" customHeight="1">
      <c r="B77" s="301"/>
      <c r="C77" s="306" t="s">
        <v>1356</v>
      </c>
      <c r="D77" s="306"/>
      <c r="E77" s="306"/>
      <c r="F77" s="307" t="s">
        <v>1357</v>
      </c>
      <c r="G77" s="308"/>
      <c r="H77" s="306"/>
      <c r="I77" s="306"/>
      <c r="J77" s="306" t="s">
        <v>1358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1359</v>
      </c>
      <c r="G79" s="313"/>
      <c r="H79" s="289" t="s">
        <v>1360</v>
      </c>
      <c r="I79" s="289" t="s">
        <v>1361</v>
      </c>
      <c r="J79" s="289">
        <v>20</v>
      </c>
      <c r="K79" s="303"/>
    </row>
    <row r="80" s="1" customFormat="1" ht="15" customHeight="1">
      <c r="B80" s="301"/>
      <c r="C80" s="289" t="s">
        <v>1362</v>
      </c>
      <c r="D80" s="289"/>
      <c r="E80" s="289"/>
      <c r="F80" s="312" t="s">
        <v>1359</v>
      </c>
      <c r="G80" s="313"/>
      <c r="H80" s="289" t="s">
        <v>1363</v>
      </c>
      <c r="I80" s="289" t="s">
        <v>1361</v>
      </c>
      <c r="J80" s="289">
        <v>120</v>
      </c>
      <c r="K80" s="303"/>
    </row>
    <row r="81" s="1" customFormat="1" ht="15" customHeight="1">
      <c r="B81" s="314"/>
      <c r="C81" s="289" t="s">
        <v>1364</v>
      </c>
      <c r="D81" s="289"/>
      <c r="E81" s="289"/>
      <c r="F81" s="312" t="s">
        <v>1365</v>
      </c>
      <c r="G81" s="313"/>
      <c r="H81" s="289" t="s">
        <v>1366</v>
      </c>
      <c r="I81" s="289" t="s">
        <v>1361</v>
      </c>
      <c r="J81" s="289">
        <v>50</v>
      </c>
      <c r="K81" s="303"/>
    </row>
    <row r="82" s="1" customFormat="1" ht="15" customHeight="1">
      <c r="B82" s="314"/>
      <c r="C82" s="289" t="s">
        <v>1367</v>
      </c>
      <c r="D82" s="289"/>
      <c r="E82" s="289"/>
      <c r="F82" s="312" t="s">
        <v>1359</v>
      </c>
      <c r="G82" s="313"/>
      <c r="H82" s="289" t="s">
        <v>1368</v>
      </c>
      <c r="I82" s="289" t="s">
        <v>1369</v>
      </c>
      <c r="J82" s="289"/>
      <c r="K82" s="303"/>
    </row>
    <row r="83" s="1" customFormat="1" ht="15" customHeight="1">
      <c r="B83" s="314"/>
      <c r="C83" s="315" t="s">
        <v>1370</v>
      </c>
      <c r="D83" s="315"/>
      <c r="E83" s="315"/>
      <c r="F83" s="316" t="s">
        <v>1365</v>
      </c>
      <c r="G83" s="315"/>
      <c r="H83" s="315" t="s">
        <v>1371</v>
      </c>
      <c r="I83" s="315" t="s">
        <v>1361</v>
      </c>
      <c r="J83" s="315">
        <v>15</v>
      </c>
      <c r="K83" s="303"/>
    </row>
    <row r="84" s="1" customFormat="1" ht="15" customHeight="1">
      <c r="B84" s="314"/>
      <c r="C84" s="315" t="s">
        <v>1372</v>
      </c>
      <c r="D84" s="315"/>
      <c r="E84" s="315"/>
      <c r="F84" s="316" t="s">
        <v>1365</v>
      </c>
      <c r="G84" s="315"/>
      <c r="H84" s="315" t="s">
        <v>1373</v>
      </c>
      <c r="I84" s="315" t="s">
        <v>1361</v>
      </c>
      <c r="J84" s="315">
        <v>15</v>
      </c>
      <c r="K84" s="303"/>
    </row>
    <row r="85" s="1" customFormat="1" ht="15" customHeight="1">
      <c r="B85" s="314"/>
      <c r="C85" s="315" t="s">
        <v>1374</v>
      </c>
      <c r="D85" s="315"/>
      <c r="E85" s="315"/>
      <c r="F85" s="316" t="s">
        <v>1365</v>
      </c>
      <c r="G85" s="315"/>
      <c r="H85" s="315" t="s">
        <v>1375</v>
      </c>
      <c r="I85" s="315" t="s">
        <v>1361</v>
      </c>
      <c r="J85" s="315">
        <v>20</v>
      </c>
      <c r="K85" s="303"/>
    </row>
    <row r="86" s="1" customFormat="1" ht="15" customHeight="1">
      <c r="B86" s="314"/>
      <c r="C86" s="315" t="s">
        <v>1376</v>
      </c>
      <c r="D86" s="315"/>
      <c r="E86" s="315"/>
      <c r="F86" s="316" t="s">
        <v>1365</v>
      </c>
      <c r="G86" s="315"/>
      <c r="H86" s="315" t="s">
        <v>1377</v>
      </c>
      <c r="I86" s="315" t="s">
        <v>1361</v>
      </c>
      <c r="J86" s="315">
        <v>20</v>
      </c>
      <c r="K86" s="303"/>
    </row>
    <row r="87" s="1" customFormat="1" ht="15" customHeight="1">
      <c r="B87" s="314"/>
      <c r="C87" s="289" t="s">
        <v>1378</v>
      </c>
      <c r="D87" s="289"/>
      <c r="E87" s="289"/>
      <c r="F87" s="312" t="s">
        <v>1365</v>
      </c>
      <c r="G87" s="313"/>
      <c r="H87" s="289" t="s">
        <v>1379</v>
      </c>
      <c r="I87" s="289" t="s">
        <v>1361</v>
      </c>
      <c r="J87" s="289">
        <v>50</v>
      </c>
      <c r="K87" s="303"/>
    </row>
    <row r="88" s="1" customFormat="1" ht="15" customHeight="1">
      <c r="B88" s="314"/>
      <c r="C88" s="289" t="s">
        <v>1380</v>
      </c>
      <c r="D88" s="289"/>
      <c r="E88" s="289"/>
      <c r="F88" s="312" t="s">
        <v>1365</v>
      </c>
      <c r="G88" s="313"/>
      <c r="H88" s="289" t="s">
        <v>1381</v>
      </c>
      <c r="I88" s="289" t="s">
        <v>1361</v>
      </c>
      <c r="J88" s="289">
        <v>20</v>
      </c>
      <c r="K88" s="303"/>
    </row>
    <row r="89" s="1" customFormat="1" ht="15" customHeight="1">
      <c r="B89" s="314"/>
      <c r="C89" s="289" t="s">
        <v>1382</v>
      </c>
      <c r="D89" s="289"/>
      <c r="E89" s="289"/>
      <c r="F89" s="312" t="s">
        <v>1365</v>
      </c>
      <c r="G89" s="313"/>
      <c r="H89" s="289" t="s">
        <v>1383</v>
      </c>
      <c r="I89" s="289" t="s">
        <v>1361</v>
      </c>
      <c r="J89" s="289">
        <v>20</v>
      </c>
      <c r="K89" s="303"/>
    </row>
    <row r="90" s="1" customFormat="1" ht="15" customHeight="1">
      <c r="B90" s="314"/>
      <c r="C90" s="289" t="s">
        <v>1384</v>
      </c>
      <c r="D90" s="289"/>
      <c r="E90" s="289"/>
      <c r="F90" s="312" t="s">
        <v>1365</v>
      </c>
      <c r="G90" s="313"/>
      <c r="H90" s="289" t="s">
        <v>1385</v>
      </c>
      <c r="I90" s="289" t="s">
        <v>1361</v>
      </c>
      <c r="J90" s="289">
        <v>50</v>
      </c>
      <c r="K90" s="303"/>
    </row>
    <row r="91" s="1" customFormat="1" ht="15" customHeight="1">
      <c r="B91" s="314"/>
      <c r="C91" s="289" t="s">
        <v>1386</v>
      </c>
      <c r="D91" s="289"/>
      <c r="E91" s="289"/>
      <c r="F91" s="312" t="s">
        <v>1365</v>
      </c>
      <c r="G91" s="313"/>
      <c r="H91" s="289" t="s">
        <v>1386</v>
      </c>
      <c r="I91" s="289" t="s">
        <v>1361</v>
      </c>
      <c r="J91" s="289">
        <v>50</v>
      </c>
      <c r="K91" s="303"/>
    </row>
    <row r="92" s="1" customFormat="1" ht="15" customHeight="1">
      <c r="B92" s="314"/>
      <c r="C92" s="289" t="s">
        <v>1387</v>
      </c>
      <c r="D92" s="289"/>
      <c r="E92" s="289"/>
      <c r="F92" s="312" t="s">
        <v>1365</v>
      </c>
      <c r="G92" s="313"/>
      <c r="H92" s="289" t="s">
        <v>1388</v>
      </c>
      <c r="I92" s="289" t="s">
        <v>1361</v>
      </c>
      <c r="J92" s="289">
        <v>255</v>
      </c>
      <c r="K92" s="303"/>
    </row>
    <row r="93" s="1" customFormat="1" ht="15" customHeight="1">
      <c r="B93" s="314"/>
      <c r="C93" s="289" t="s">
        <v>1389</v>
      </c>
      <c r="D93" s="289"/>
      <c r="E93" s="289"/>
      <c r="F93" s="312" t="s">
        <v>1359</v>
      </c>
      <c r="G93" s="313"/>
      <c r="H93" s="289" t="s">
        <v>1390</v>
      </c>
      <c r="I93" s="289" t="s">
        <v>1391</v>
      </c>
      <c r="J93" s="289"/>
      <c r="K93" s="303"/>
    </row>
    <row r="94" s="1" customFormat="1" ht="15" customHeight="1">
      <c r="B94" s="314"/>
      <c r="C94" s="289" t="s">
        <v>1392</v>
      </c>
      <c r="D94" s="289"/>
      <c r="E94" s="289"/>
      <c r="F94" s="312" t="s">
        <v>1359</v>
      </c>
      <c r="G94" s="313"/>
      <c r="H94" s="289" t="s">
        <v>1393</v>
      </c>
      <c r="I94" s="289" t="s">
        <v>1394</v>
      </c>
      <c r="J94" s="289"/>
      <c r="K94" s="303"/>
    </row>
    <row r="95" s="1" customFormat="1" ht="15" customHeight="1">
      <c r="B95" s="314"/>
      <c r="C95" s="289" t="s">
        <v>1395</v>
      </c>
      <c r="D95" s="289"/>
      <c r="E95" s="289"/>
      <c r="F95" s="312" t="s">
        <v>1359</v>
      </c>
      <c r="G95" s="313"/>
      <c r="H95" s="289" t="s">
        <v>1395</v>
      </c>
      <c r="I95" s="289" t="s">
        <v>1394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1359</v>
      </c>
      <c r="G96" s="313"/>
      <c r="H96" s="289" t="s">
        <v>1396</v>
      </c>
      <c r="I96" s="289" t="s">
        <v>1394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1359</v>
      </c>
      <c r="G97" s="313"/>
      <c r="H97" s="289" t="s">
        <v>1397</v>
      </c>
      <c r="I97" s="289" t="s">
        <v>1394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1398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1353</v>
      </c>
      <c r="D103" s="304"/>
      <c r="E103" s="304"/>
      <c r="F103" s="304" t="s">
        <v>1354</v>
      </c>
      <c r="G103" s="305"/>
      <c r="H103" s="304" t="s">
        <v>54</v>
      </c>
      <c r="I103" s="304" t="s">
        <v>57</v>
      </c>
      <c r="J103" s="304" t="s">
        <v>1355</v>
      </c>
      <c r="K103" s="303"/>
    </row>
    <row r="104" s="1" customFormat="1" ht="17.25" customHeight="1">
      <c r="B104" s="301"/>
      <c r="C104" s="306" t="s">
        <v>1356</v>
      </c>
      <c r="D104" s="306"/>
      <c r="E104" s="306"/>
      <c r="F104" s="307" t="s">
        <v>1357</v>
      </c>
      <c r="G104" s="308"/>
      <c r="H104" s="306"/>
      <c r="I104" s="306"/>
      <c r="J104" s="306" t="s">
        <v>1358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1359</v>
      </c>
      <c r="G106" s="289"/>
      <c r="H106" s="289" t="s">
        <v>1399</v>
      </c>
      <c r="I106" s="289" t="s">
        <v>1361</v>
      </c>
      <c r="J106" s="289">
        <v>20</v>
      </c>
      <c r="K106" s="303"/>
    </row>
    <row r="107" s="1" customFormat="1" ht="15" customHeight="1">
      <c r="B107" s="301"/>
      <c r="C107" s="289" t="s">
        <v>1362</v>
      </c>
      <c r="D107" s="289"/>
      <c r="E107" s="289"/>
      <c r="F107" s="312" t="s">
        <v>1359</v>
      </c>
      <c r="G107" s="289"/>
      <c r="H107" s="289" t="s">
        <v>1399</v>
      </c>
      <c r="I107" s="289" t="s">
        <v>1361</v>
      </c>
      <c r="J107" s="289">
        <v>120</v>
      </c>
      <c r="K107" s="303"/>
    </row>
    <row r="108" s="1" customFormat="1" ht="15" customHeight="1">
      <c r="B108" s="314"/>
      <c r="C108" s="289" t="s">
        <v>1364</v>
      </c>
      <c r="D108" s="289"/>
      <c r="E108" s="289"/>
      <c r="F108" s="312" t="s">
        <v>1365</v>
      </c>
      <c r="G108" s="289"/>
      <c r="H108" s="289" t="s">
        <v>1399</v>
      </c>
      <c r="I108" s="289" t="s">
        <v>1361</v>
      </c>
      <c r="J108" s="289">
        <v>50</v>
      </c>
      <c r="K108" s="303"/>
    </row>
    <row r="109" s="1" customFormat="1" ht="15" customHeight="1">
      <c r="B109" s="314"/>
      <c r="C109" s="289" t="s">
        <v>1367</v>
      </c>
      <c r="D109" s="289"/>
      <c r="E109" s="289"/>
      <c r="F109" s="312" t="s">
        <v>1359</v>
      </c>
      <c r="G109" s="289"/>
      <c r="H109" s="289" t="s">
        <v>1399</v>
      </c>
      <c r="I109" s="289" t="s">
        <v>1369</v>
      </c>
      <c r="J109" s="289"/>
      <c r="K109" s="303"/>
    </row>
    <row r="110" s="1" customFormat="1" ht="15" customHeight="1">
      <c r="B110" s="314"/>
      <c r="C110" s="289" t="s">
        <v>1378</v>
      </c>
      <c r="D110" s="289"/>
      <c r="E110" s="289"/>
      <c r="F110" s="312" t="s">
        <v>1365</v>
      </c>
      <c r="G110" s="289"/>
      <c r="H110" s="289" t="s">
        <v>1399</v>
      </c>
      <c r="I110" s="289" t="s">
        <v>1361</v>
      </c>
      <c r="J110" s="289">
        <v>50</v>
      </c>
      <c r="K110" s="303"/>
    </row>
    <row r="111" s="1" customFormat="1" ht="15" customHeight="1">
      <c r="B111" s="314"/>
      <c r="C111" s="289" t="s">
        <v>1386</v>
      </c>
      <c r="D111" s="289"/>
      <c r="E111" s="289"/>
      <c r="F111" s="312" t="s">
        <v>1365</v>
      </c>
      <c r="G111" s="289"/>
      <c r="H111" s="289" t="s">
        <v>1399</v>
      </c>
      <c r="I111" s="289" t="s">
        <v>1361</v>
      </c>
      <c r="J111" s="289">
        <v>50</v>
      </c>
      <c r="K111" s="303"/>
    </row>
    <row r="112" s="1" customFormat="1" ht="15" customHeight="1">
      <c r="B112" s="314"/>
      <c r="C112" s="289" t="s">
        <v>1384</v>
      </c>
      <c r="D112" s="289"/>
      <c r="E112" s="289"/>
      <c r="F112" s="312" t="s">
        <v>1365</v>
      </c>
      <c r="G112" s="289"/>
      <c r="H112" s="289" t="s">
        <v>1399</v>
      </c>
      <c r="I112" s="289" t="s">
        <v>1361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1359</v>
      </c>
      <c r="G113" s="289"/>
      <c r="H113" s="289" t="s">
        <v>1400</v>
      </c>
      <c r="I113" s="289" t="s">
        <v>1361</v>
      </c>
      <c r="J113" s="289">
        <v>20</v>
      </c>
      <c r="K113" s="303"/>
    </row>
    <row r="114" s="1" customFormat="1" ht="15" customHeight="1">
      <c r="B114" s="314"/>
      <c r="C114" s="289" t="s">
        <v>1401</v>
      </c>
      <c r="D114" s="289"/>
      <c r="E114" s="289"/>
      <c r="F114" s="312" t="s">
        <v>1359</v>
      </c>
      <c r="G114" s="289"/>
      <c r="H114" s="289" t="s">
        <v>1402</v>
      </c>
      <c r="I114" s="289" t="s">
        <v>1361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1359</v>
      </c>
      <c r="G115" s="289"/>
      <c r="H115" s="289" t="s">
        <v>1403</v>
      </c>
      <c r="I115" s="289" t="s">
        <v>1394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1359</v>
      </c>
      <c r="G116" s="289"/>
      <c r="H116" s="289" t="s">
        <v>1404</v>
      </c>
      <c r="I116" s="289" t="s">
        <v>1394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1359</v>
      </c>
      <c r="G117" s="289"/>
      <c r="H117" s="289" t="s">
        <v>1405</v>
      </c>
      <c r="I117" s="289" t="s">
        <v>1406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1407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1353</v>
      </c>
      <c r="D123" s="304"/>
      <c r="E123" s="304"/>
      <c r="F123" s="304" t="s">
        <v>1354</v>
      </c>
      <c r="G123" s="305"/>
      <c r="H123" s="304" t="s">
        <v>54</v>
      </c>
      <c r="I123" s="304" t="s">
        <v>57</v>
      </c>
      <c r="J123" s="304" t="s">
        <v>1355</v>
      </c>
      <c r="K123" s="333"/>
    </row>
    <row r="124" s="1" customFormat="1" ht="17.25" customHeight="1">
      <c r="B124" s="332"/>
      <c r="C124" s="306" t="s">
        <v>1356</v>
      </c>
      <c r="D124" s="306"/>
      <c r="E124" s="306"/>
      <c r="F124" s="307" t="s">
        <v>1357</v>
      </c>
      <c r="G124" s="308"/>
      <c r="H124" s="306"/>
      <c r="I124" s="306"/>
      <c r="J124" s="306" t="s">
        <v>1358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1362</v>
      </c>
      <c r="D126" s="311"/>
      <c r="E126" s="311"/>
      <c r="F126" s="312" t="s">
        <v>1359</v>
      </c>
      <c r="G126" s="289"/>
      <c r="H126" s="289" t="s">
        <v>1399</v>
      </c>
      <c r="I126" s="289" t="s">
        <v>1361</v>
      </c>
      <c r="J126" s="289">
        <v>120</v>
      </c>
      <c r="K126" s="337"/>
    </row>
    <row r="127" s="1" customFormat="1" ht="15" customHeight="1">
      <c r="B127" s="334"/>
      <c r="C127" s="289" t="s">
        <v>1408</v>
      </c>
      <c r="D127" s="289"/>
      <c r="E127" s="289"/>
      <c r="F127" s="312" t="s">
        <v>1359</v>
      </c>
      <c r="G127" s="289"/>
      <c r="H127" s="289" t="s">
        <v>1409</v>
      </c>
      <c r="I127" s="289" t="s">
        <v>1361</v>
      </c>
      <c r="J127" s="289" t="s">
        <v>1410</v>
      </c>
      <c r="K127" s="337"/>
    </row>
    <row r="128" s="1" customFormat="1" ht="15" customHeight="1">
      <c r="B128" s="334"/>
      <c r="C128" s="289" t="s">
        <v>1307</v>
      </c>
      <c r="D128" s="289"/>
      <c r="E128" s="289"/>
      <c r="F128" s="312" t="s">
        <v>1359</v>
      </c>
      <c r="G128" s="289"/>
      <c r="H128" s="289" t="s">
        <v>1411</v>
      </c>
      <c r="I128" s="289" t="s">
        <v>1361</v>
      </c>
      <c r="J128" s="289" t="s">
        <v>1410</v>
      </c>
      <c r="K128" s="337"/>
    </row>
    <row r="129" s="1" customFormat="1" ht="15" customHeight="1">
      <c r="B129" s="334"/>
      <c r="C129" s="289" t="s">
        <v>1370</v>
      </c>
      <c r="D129" s="289"/>
      <c r="E129" s="289"/>
      <c r="F129" s="312" t="s">
        <v>1365</v>
      </c>
      <c r="G129" s="289"/>
      <c r="H129" s="289" t="s">
        <v>1371</v>
      </c>
      <c r="I129" s="289" t="s">
        <v>1361</v>
      </c>
      <c r="J129" s="289">
        <v>15</v>
      </c>
      <c r="K129" s="337"/>
    </row>
    <row r="130" s="1" customFormat="1" ht="15" customHeight="1">
      <c r="B130" s="334"/>
      <c r="C130" s="315" t="s">
        <v>1372</v>
      </c>
      <c r="D130" s="315"/>
      <c r="E130" s="315"/>
      <c r="F130" s="316" t="s">
        <v>1365</v>
      </c>
      <c r="G130" s="315"/>
      <c r="H130" s="315" t="s">
        <v>1373</v>
      </c>
      <c r="I130" s="315" t="s">
        <v>1361</v>
      </c>
      <c r="J130" s="315">
        <v>15</v>
      </c>
      <c r="K130" s="337"/>
    </row>
    <row r="131" s="1" customFormat="1" ht="15" customHeight="1">
      <c r="B131" s="334"/>
      <c r="C131" s="315" t="s">
        <v>1374</v>
      </c>
      <c r="D131" s="315"/>
      <c r="E131" s="315"/>
      <c r="F131" s="316" t="s">
        <v>1365</v>
      </c>
      <c r="G131" s="315"/>
      <c r="H131" s="315" t="s">
        <v>1375</v>
      </c>
      <c r="I131" s="315" t="s">
        <v>1361</v>
      </c>
      <c r="J131" s="315">
        <v>20</v>
      </c>
      <c r="K131" s="337"/>
    </row>
    <row r="132" s="1" customFormat="1" ht="15" customHeight="1">
      <c r="B132" s="334"/>
      <c r="C132" s="315" t="s">
        <v>1376</v>
      </c>
      <c r="D132" s="315"/>
      <c r="E132" s="315"/>
      <c r="F132" s="316" t="s">
        <v>1365</v>
      </c>
      <c r="G132" s="315"/>
      <c r="H132" s="315" t="s">
        <v>1377</v>
      </c>
      <c r="I132" s="315" t="s">
        <v>1361</v>
      </c>
      <c r="J132" s="315">
        <v>20</v>
      </c>
      <c r="K132" s="337"/>
    </row>
    <row r="133" s="1" customFormat="1" ht="15" customHeight="1">
      <c r="B133" s="334"/>
      <c r="C133" s="289" t="s">
        <v>1364</v>
      </c>
      <c r="D133" s="289"/>
      <c r="E133" s="289"/>
      <c r="F133" s="312" t="s">
        <v>1365</v>
      </c>
      <c r="G133" s="289"/>
      <c r="H133" s="289" t="s">
        <v>1399</v>
      </c>
      <c r="I133" s="289" t="s">
        <v>1361</v>
      </c>
      <c r="J133" s="289">
        <v>50</v>
      </c>
      <c r="K133" s="337"/>
    </row>
    <row r="134" s="1" customFormat="1" ht="15" customHeight="1">
      <c r="B134" s="334"/>
      <c r="C134" s="289" t="s">
        <v>1378</v>
      </c>
      <c r="D134" s="289"/>
      <c r="E134" s="289"/>
      <c r="F134" s="312" t="s">
        <v>1365</v>
      </c>
      <c r="G134" s="289"/>
      <c r="H134" s="289" t="s">
        <v>1399</v>
      </c>
      <c r="I134" s="289" t="s">
        <v>1361</v>
      </c>
      <c r="J134" s="289">
        <v>50</v>
      </c>
      <c r="K134" s="337"/>
    </row>
    <row r="135" s="1" customFormat="1" ht="15" customHeight="1">
      <c r="B135" s="334"/>
      <c r="C135" s="289" t="s">
        <v>1384</v>
      </c>
      <c r="D135" s="289"/>
      <c r="E135" s="289"/>
      <c r="F135" s="312" t="s">
        <v>1365</v>
      </c>
      <c r="G135" s="289"/>
      <c r="H135" s="289" t="s">
        <v>1399</v>
      </c>
      <c r="I135" s="289" t="s">
        <v>1361</v>
      </c>
      <c r="J135" s="289">
        <v>50</v>
      </c>
      <c r="K135" s="337"/>
    </row>
    <row r="136" s="1" customFormat="1" ht="15" customHeight="1">
      <c r="B136" s="334"/>
      <c r="C136" s="289" t="s">
        <v>1386</v>
      </c>
      <c r="D136" s="289"/>
      <c r="E136" s="289"/>
      <c r="F136" s="312" t="s">
        <v>1365</v>
      </c>
      <c r="G136" s="289"/>
      <c r="H136" s="289" t="s">
        <v>1399</v>
      </c>
      <c r="I136" s="289" t="s">
        <v>1361</v>
      </c>
      <c r="J136" s="289">
        <v>50</v>
      </c>
      <c r="K136" s="337"/>
    </row>
    <row r="137" s="1" customFormat="1" ht="15" customHeight="1">
      <c r="B137" s="334"/>
      <c r="C137" s="289" t="s">
        <v>1387</v>
      </c>
      <c r="D137" s="289"/>
      <c r="E137" s="289"/>
      <c r="F137" s="312" t="s">
        <v>1365</v>
      </c>
      <c r="G137" s="289"/>
      <c r="H137" s="289" t="s">
        <v>1412</v>
      </c>
      <c r="I137" s="289" t="s">
        <v>1361</v>
      </c>
      <c r="J137" s="289">
        <v>255</v>
      </c>
      <c r="K137" s="337"/>
    </row>
    <row r="138" s="1" customFormat="1" ht="15" customHeight="1">
      <c r="B138" s="334"/>
      <c r="C138" s="289" t="s">
        <v>1389</v>
      </c>
      <c r="D138" s="289"/>
      <c r="E138" s="289"/>
      <c r="F138" s="312" t="s">
        <v>1359</v>
      </c>
      <c r="G138" s="289"/>
      <c r="H138" s="289" t="s">
        <v>1413</v>
      </c>
      <c r="I138" s="289" t="s">
        <v>1391</v>
      </c>
      <c r="J138" s="289"/>
      <c r="K138" s="337"/>
    </row>
    <row r="139" s="1" customFormat="1" ht="15" customHeight="1">
      <c r="B139" s="334"/>
      <c r="C139" s="289" t="s">
        <v>1392</v>
      </c>
      <c r="D139" s="289"/>
      <c r="E139" s="289"/>
      <c r="F139" s="312" t="s">
        <v>1359</v>
      </c>
      <c r="G139" s="289"/>
      <c r="H139" s="289" t="s">
        <v>1414</v>
      </c>
      <c r="I139" s="289" t="s">
        <v>1394</v>
      </c>
      <c r="J139" s="289"/>
      <c r="K139" s="337"/>
    </row>
    <row r="140" s="1" customFormat="1" ht="15" customHeight="1">
      <c r="B140" s="334"/>
      <c r="C140" s="289" t="s">
        <v>1395</v>
      </c>
      <c r="D140" s="289"/>
      <c r="E140" s="289"/>
      <c r="F140" s="312" t="s">
        <v>1359</v>
      </c>
      <c r="G140" s="289"/>
      <c r="H140" s="289" t="s">
        <v>1395</v>
      </c>
      <c r="I140" s="289" t="s">
        <v>1394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1359</v>
      </c>
      <c r="G141" s="289"/>
      <c r="H141" s="289" t="s">
        <v>1415</v>
      </c>
      <c r="I141" s="289" t="s">
        <v>1394</v>
      </c>
      <c r="J141" s="289"/>
      <c r="K141" s="337"/>
    </row>
    <row r="142" s="1" customFormat="1" ht="15" customHeight="1">
      <c r="B142" s="334"/>
      <c r="C142" s="289" t="s">
        <v>1416</v>
      </c>
      <c r="D142" s="289"/>
      <c r="E142" s="289"/>
      <c r="F142" s="312" t="s">
        <v>1359</v>
      </c>
      <c r="G142" s="289"/>
      <c r="H142" s="289" t="s">
        <v>1417</v>
      </c>
      <c r="I142" s="289" t="s">
        <v>1394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1418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1353</v>
      </c>
      <c r="D148" s="304"/>
      <c r="E148" s="304"/>
      <c r="F148" s="304" t="s">
        <v>1354</v>
      </c>
      <c r="G148" s="305"/>
      <c r="H148" s="304" t="s">
        <v>54</v>
      </c>
      <c r="I148" s="304" t="s">
        <v>57</v>
      </c>
      <c r="J148" s="304" t="s">
        <v>1355</v>
      </c>
      <c r="K148" s="303"/>
    </row>
    <row r="149" s="1" customFormat="1" ht="17.25" customHeight="1">
      <c r="B149" s="301"/>
      <c r="C149" s="306" t="s">
        <v>1356</v>
      </c>
      <c r="D149" s="306"/>
      <c r="E149" s="306"/>
      <c r="F149" s="307" t="s">
        <v>1357</v>
      </c>
      <c r="G149" s="308"/>
      <c r="H149" s="306"/>
      <c r="I149" s="306"/>
      <c r="J149" s="306" t="s">
        <v>1358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1362</v>
      </c>
      <c r="D151" s="289"/>
      <c r="E151" s="289"/>
      <c r="F151" s="342" t="s">
        <v>1359</v>
      </c>
      <c r="G151" s="289"/>
      <c r="H151" s="341" t="s">
        <v>1399</v>
      </c>
      <c r="I151" s="341" t="s">
        <v>1361</v>
      </c>
      <c r="J151" s="341">
        <v>120</v>
      </c>
      <c r="K151" s="337"/>
    </row>
    <row r="152" s="1" customFormat="1" ht="15" customHeight="1">
      <c r="B152" s="314"/>
      <c r="C152" s="341" t="s">
        <v>1408</v>
      </c>
      <c r="D152" s="289"/>
      <c r="E152" s="289"/>
      <c r="F152" s="342" t="s">
        <v>1359</v>
      </c>
      <c r="G152" s="289"/>
      <c r="H152" s="341" t="s">
        <v>1419</v>
      </c>
      <c r="I152" s="341" t="s">
        <v>1361</v>
      </c>
      <c r="J152" s="341" t="s">
        <v>1410</v>
      </c>
      <c r="K152" s="337"/>
    </row>
    <row r="153" s="1" customFormat="1" ht="15" customHeight="1">
      <c r="B153" s="314"/>
      <c r="C153" s="341" t="s">
        <v>1307</v>
      </c>
      <c r="D153" s="289"/>
      <c r="E153" s="289"/>
      <c r="F153" s="342" t="s">
        <v>1359</v>
      </c>
      <c r="G153" s="289"/>
      <c r="H153" s="341" t="s">
        <v>1420</v>
      </c>
      <c r="I153" s="341" t="s">
        <v>1361</v>
      </c>
      <c r="J153" s="341" t="s">
        <v>1410</v>
      </c>
      <c r="K153" s="337"/>
    </row>
    <row r="154" s="1" customFormat="1" ht="15" customHeight="1">
      <c r="B154" s="314"/>
      <c r="C154" s="341" t="s">
        <v>1364</v>
      </c>
      <c r="D154" s="289"/>
      <c r="E154" s="289"/>
      <c r="F154" s="342" t="s">
        <v>1365</v>
      </c>
      <c r="G154" s="289"/>
      <c r="H154" s="341" t="s">
        <v>1399</v>
      </c>
      <c r="I154" s="341" t="s">
        <v>1361</v>
      </c>
      <c r="J154" s="341">
        <v>50</v>
      </c>
      <c r="K154" s="337"/>
    </row>
    <row r="155" s="1" customFormat="1" ht="15" customHeight="1">
      <c r="B155" s="314"/>
      <c r="C155" s="341" t="s">
        <v>1367</v>
      </c>
      <c r="D155" s="289"/>
      <c r="E155" s="289"/>
      <c r="F155" s="342" t="s">
        <v>1359</v>
      </c>
      <c r="G155" s="289"/>
      <c r="H155" s="341" t="s">
        <v>1399</v>
      </c>
      <c r="I155" s="341" t="s">
        <v>1369</v>
      </c>
      <c r="J155" s="341"/>
      <c r="K155" s="337"/>
    </row>
    <row r="156" s="1" customFormat="1" ht="15" customHeight="1">
      <c r="B156" s="314"/>
      <c r="C156" s="341" t="s">
        <v>1378</v>
      </c>
      <c r="D156" s="289"/>
      <c r="E156" s="289"/>
      <c r="F156" s="342" t="s">
        <v>1365</v>
      </c>
      <c r="G156" s="289"/>
      <c r="H156" s="341" t="s">
        <v>1399</v>
      </c>
      <c r="I156" s="341" t="s">
        <v>1361</v>
      </c>
      <c r="J156" s="341">
        <v>50</v>
      </c>
      <c r="K156" s="337"/>
    </row>
    <row r="157" s="1" customFormat="1" ht="15" customHeight="1">
      <c r="B157" s="314"/>
      <c r="C157" s="341" t="s">
        <v>1386</v>
      </c>
      <c r="D157" s="289"/>
      <c r="E157" s="289"/>
      <c r="F157" s="342" t="s">
        <v>1365</v>
      </c>
      <c r="G157" s="289"/>
      <c r="H157" s="341" t="s">
        <v>1399</v>
      </c>
      <c r="I157" s="341" t="s">
        <v>1361</v>
      </c>
      <c r="J157" s="341">
        <v>50</v>
      </c>
      <c r="K157" s="337"/>
    </row>
    <row r="158" s="1" customFormat="1" ht="15" customHeight="1">
      <c r="B158" s="314"/>
      <c r="C158" s="341" t="s">
        <v>1384</v>
      </c>
      <c r="D158" s="289"/>
      <c r="E158" s="289"/>
      <c r="F158" s="342" t="s">
        <v>1365</v>
      </c>
      <c r="G158" s="289"/>
      <c r="H158" s="341" t="s">
        <v>1399</v>
      </c>
      <c r="I158" s="341" t="s">
        <v>1361</v>
      </c>
      <c r="J158" s="341">
        <v>50</v>
      </c>
      <c r="K158" s="337"/>
    </row>
    <row r="159" s="1" customFormat="1" ht="15" customHeight="1">
      <c r="B159" s="314"/>
      <c r="C159" s="341" t="s">
        <v>106</v>
      </c>
      <c r="D159" s="289"/>
      <c r="E159" s="289"/>
      <c r="F159" s="342" t="s">
        <v>1359</v>
      </c>
      <c r="G159" s="289"/>
      <c r="H159" s="341" t="s">
        <v>1421</v>
      </c>
      <c r="I159" s="341" t="s">
        <v>1361</v>
      </c>
      <c r="J159" s="341" t="s">
        <v>1422</v>
      </c>
      <c r="K159" s="337"/>
    </row>
    <row r="160" s="1" customFormat="1" ht="15" customHeight="1">
      <c r="B160" s="314"/>
      <c r="C160" s="341" t="s">
        <v>1423</v>
      </c>
      <c r="D160" s="289"/>
      <c r="E160" s="289"/>
      <c r="F160" s="342" t="s">
        <v>1359</v>
      </c>
      <c r="G160" s="289"/>
      <c r="H160" s="341" t="s">
        <v>1424</v>
      </c>
      <c r="I160" s="341" t="s">
        <v>1394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1425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1353</v>
      </c>
      <c r="D166" s="304"/>
      <c r="E166" s="304"/>
      <c r="F166" s="304" t="s">
        <v>1354</v>
      </c>
      <c r="G166" s="346"/>
      <c r="H166" s="347" t="s">
        <v>54</v>
      </c>
      <c r="I166" s="347" t="s">
        <v>57</v>
      </c>
      <c r="J166" s="304" t="s">
        <v>1355</v>
      </c>
      <c r="K166" s="281"/>
    </row>
    <row r="167" s="1" customFormat="1" ht="17.25" customHeight="1">
      <c r="B167" s="282"/>
      <c r="C167" s="306" t="s">
        <v>1356</v>
      </c>
      <c r="D167" s="306"/>
      <c r="E167" s="306"/>
      <c r="F167" s="307" t="s">
        <v>1357</v>
      </c>
      <c r="G167" s="348"/>
      <c r="H167" s="349"/>
      <c r="I167" s="349"/>
      <c r="J167" s="306" t="s">
        <v>1358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1362</v>
      </c>
      <c r="D169" s="289"/>
      <c r="E169" s="289"/>
      <c r="F169" s="312" t="s">
        <v>1359</v>
      </c>
      <c r="G169" s="289"/>
      <c r="H169" s="289" t="s">
        <v>1399</v>
      </c>
      <c r="I169" s="289" t="s">
        <v>1361</v>
      </c>
      <c r="J169" s="289">
        <v>120</v>
      </c>
      <c r="K169" s="337"/>
    </row>
    <row r="170" s="1" customFormat="1" ht="15" customHeight="1">
      <c r="B170" s="314"/>
      <c r="C170" s="289" t="s">
        <v>1408</v>
      </c>
      <c r="D170" s="289"/>
      <c r="E170" s="289"/>
      <c r="F170" s="312" t="s">
        <v>1359</v>
      </c>
      <c r="G170" s="289"/>
      <c r="H170" s="289" t="s">
        <v>1409</v>
      </c>
      <c r="I170" s="289" t="s">
        <v>1361</v>
      </c>
      <c r="J170" s="289" t="s">
        <v>1410</v>
      </c>
      <c r="K170" s="337"/>
    </row>
    <row r="171" s="1" customFormat="1" ht="15" customHeight="1">
      <c r="B171" s="314"/>
      <c r="C171" s="289" t="s">
        <v>1307</v>
      </c>
      <c r="D171" s="289"/>
      <c r="E171" s="289"/>
      <c r="F171" s="312" t="s">
        <v>1359</v>
      </c>
      <c r="G171" s="289"/>
      <c r="H171" s="289" t="s">
        <v>1426</v>
      </c>
      <c r="I171" s="289" t="s">
        <v>1361</v>
      </c>
      <c r="J171" s="289" t="s">
        <v>1410</v>
      </c>
      <c r="K171" s="337"/>
    </row>
    <row r="172" s="1" customFormat="1" ht="15" customHeight="1">
      <c r="B172" s="314"/>
      <c r="C172" s="289" t="s">
        <v>1364</v>
      </c>
      <c r="D172" s="289"/>
      <c r="E172" s="289"/>
      <c r="F172" s="312" t="s">
        <v>1365</v>
      </c>
      <c r="G172" s="289"/>
      <c r="H172" s="289" t="s">
        <v>1426</v>
      </c>
      <c r="I172" s="289" t="s">
        <v>1361</v>
      </c>
      <c r="J172" s="289">
        <v>50</v>
      </c>
      <c r="K172" s="337"/>
    </row>
    <row r="173" s="1" customFormat="1" ht="15" customHeight="1">
      <c r="B173" s="314"/>
      <c r="C173" s="289" t="s">
        <v>1367</v>
      </c>
      <c r="D173" s="289"/>
      <c r="E173" s="289"/>
      <c r="F173" s="312" t="s">
        <v>1359</v>
      </c>
      <c r="G173" s="289"/>
      <c r="H173" s="289" t="s">
        <v>1426</v>
      </c>
      <c r="I173" s="289" t="s">
        <v>1369</v>
      </c>
      <c r="J173" s="289"/>
      <c r="K173" s="337"/>
    </row>
    <row r="174" s="1" customFormat="1" ht="15" customHeight="1">
      <c r="B174" s="314"/>
      <c r="C174" s="289" t="s">
        <v>1378</v>
      </c>
      <c r="D174" s="289"/>
      <c r="E174" s="289"/>
      <c r="F174" s="312" t="s">
        <v>1365</v>
      </c>
      <c r="G174" s="289"/>
      <c r="H174" s="289" t="s">
        <v>1426</v>
      </c>
      <c r="I174" s="289" t="s">
        <v>1361</v>
      </c>
      <c r="J174" s="289">
        <v>50</v>
      </c>
      <c r="K174" s="337"/>
    </row>
    <row r="175" s="1" customFormat="1" ht="15" customHeight="1">
      <c r="B175" s="314"/>
      <c r="C175" s="289" t="s">
        <v>1386</v>
      </c>
      <c r="D175" s="289"/>
      <c r="E175" s="289"/>
      <c r="F175" s="312" t="s">
        <v>1365</v>
      </c>
      <c r="G175" s="289"/>
      <c r="H175" s="289" t="s">
        <v>1426</v>
      </c>
      <c r="I175" s="289" t="s">
        <v>1361</v>
      </c>
      <c r="J175" s="289">
        <v>50</v>
      </c>
      <c r="K175" s="337"/>
    </row>
    <row r="176" s="1" customFormat="1" ht="15" customHeight="1">
      <c r="B176" s="314"/>
      <c r="C176" s="289" t="s">
        <v>1384</v>
      </c>
      <c r="D176" s="289"/>
      <c r="E176" s="289"/>
      <c r="F176" s="312" t="s">
        <v>1365</v>
      </c>
      <c r="G176" s="289"/>
      <c r="H176" s="289" t="s">
        <v>1426</v>
      </c>
      <c r="I176" s="289" t="s">
        <v>1361</v>
      </c>
      <c r="J176" s="289">
        <v>50</v>
      </c>
      <c r="K176" s="337"/>
    </row>
    <row r="177" s="1" customFormat="1" ht="15" customHeight="1">
      <c r="B177" s="314"/>
      <c r="C177" s="289" t="s">
        <v>111</v>
      </c>
      <c r="D177" s="289"/>
      <c r="E177" s="289"/>
      <c r="F177" s="312" t="s">
        <v>1359</v>
      </c>
      <c r="G177" s="289"/>
      <c r="H177" s="289" t="s">
        <v>1427</v>
      </c>
      <c r="I177" s="289" t="s">
        <v>1428</v>
      </c>
      <c r="J177" s="289"/>
      <c r="K177" s="337"/>
    </row>
    <row r="178" s="1" customFormat="1" ht="15" customHeight="1">
      <c r="B178" s="314"/>
      <c r="C178" s="289" t="s">
        <v>57</v>
      </c>
      <c r="D178" s="289"/>
      <c r="E178" s="289"/>
      <c r="F178" s="312" t="s">
        <v>1359</v>
      </c>
      <c r="G178" s="289"/>
      <c r="H178" s="289" t="s">
        <v>1429</v>
      </c>
      <c r="I178" s="289" t="s">
        <v>1430</v>
      </c>
      <c r="J178" s="289">
        <v>1</v>
      </c>
      <c r="K178" s="337"/>
    </row>
    <row r="179" s="1" customFormat="1" ht="15" customHeight="1">
      <c r="B179" s="314"/>
      <c r="C179" s="289" t="s">
        <v>53</v>
      </c>
      <c r="D179" s="289"/>
      <c r="E179" s="289"/>
      <c r="F179" s="312" t="s">
        <v>1359</v>
      </c>
      <c r="G179" s="289"/>
      <c r="H179" s="289" t="s">
        <v>1431</v>
      </c>
      <c r="I179" s="289" t="s">
        <v>1361</v>
      </c>
      <c r="J179" s="289">
        <v>20</v>
      </c>
      <c r="K179" s="337"/>
    </row>
    <row r="180" s="1" customFormat="1" ht="15" customHeight="1">
      <c r="B180" s="314"/>
      <c r="C180" s="289" t="s">
        <v>54</v>
      </c>
      <c r="D180" s="289"/>
      <c r="E180" s="289"/>
      <c r="F180" s="312" t="s">
        <v>1359</v>
      </c>
      <c r="G180" s="289"/>
      <c r="H180" s="289" t="s">
        <v>1432</v>
      </c>
      <c r="I180" s="289" t="s">
        <v>1361</v>
      </c>
      <c r="J180" s="289">
        <v>255</v>
      </c>
      <c r="K180" s="337"/>
    </row>
    <row r="181" s="1" customFormat="1" ht="15" customHeight="1">
      <c r="B181" s="314"/>
      <c r="C181" s="289" t="s">
        <v>112</v>
      </c>
      <c r="D181" s="289"/>
      <c r="E181" s="289"/>
      <c r="F181" s="312" t="s">
        <v>1359</v>
      </c>
      <c r="G181" s="289"/>
      <c r="H181" s="289" t="s">
        <v>1323</v>
      </c>
      <c r="I181" s="289" t="s">
        <v>1361</v>
      </c>
      <c r="J181" s="289">
        <v>10</v>
      </c>
      <c r="K181" s="337"/>
    </row>
    <row r="182" s="1" customFormat="1" ht="15" customHeight="1">
      <c r="B182" s="314"/>
      <c r="C182" s="289" t="s">
        <v>113</v>
      </c>
      <c r="D182" s="289"/>
      <c r="E182" s="289"/>
      <c r="F182" s="312" t="s">
        <v>1359</v>
      </c>
      <c r="G182" s="289"/>
      <c r="H182" s="289" t="s">
        <v>1433</v>
      </c>
      <c r="I182" s="289" t="s">
        <v>1394</v>
      </c>
      <c r="J182" s="289"/>
      <c r="K182" s="337"/>
    </row>
    <row r="183" s="1" customFormat="1" ht="15" customHeight="1">
      <c r="B183" s="314"/>
      <c r="C183" s="289" t="s">
        <v>1434</v>
      </c>
      <c r="D183" s="289"/>
      <c r="E183" s="289"/>
      <c r="F183" s="312" t="s">
        <v>1359</v>
      </c>
      <c r="G183" s="289"/>
      <c r="H183" s="289" t="s">
        <v>1435</v>
      </c>
      <c r="I183" s="289" t="s">
        <v>1394</v>
      </c>
      <c r="J183" s="289"/>
      <c r="K183" s="337"/>
    </row>
    <row r="184" s="1" customFormat="1" ht="15" customHeight="1">
      <c r="B184" s="314"/>
      <c r="C184" s="289" t="s">
        <v>1423</v>
      </c>
      <c r="D184" s="289"/>
      <c r="E184" s="289"/>
      <c r="F184" s="312" t="s">
        <v>1359</v>
      </c>
      <c r="G184" s="289"/>
      <c r="H184" s="289" t="s">
        <v>1436</v>
      </c>
      <c r="I184" s="289" t="s">
        <v>1394</v>
      </c>
      <c r="J184" s="289"/>
      <c r="K184" s="337"/>
    </row>
    <row r="185" s="1" customFormat="1" ht="15" customHeight="1">
      <c r="B185" s="314"/>
      <c r="C185" s="289" t="s">
        <v>115</v>
      </c>
      <c r="D185" s="289"/>
      <c r="E185" s="289"/>
      <c r="F185" s="312" t="s">
        <v>1365</v>
      </c>
      <c r="G185" s="289"/>
      <c r="H185" s="289" t="s">
        <v>1437</v>
      </c>
      <c r="I185" s="289" t="s">
        <v>1361</v>
      </c>
      <c r="J185" s="289">
        <v>50</v>
      </c>
      <c r="K185" s="337"/>
    </row>
    <row r="186" s="1" customFormat="1" ht="15" customHeight="1">
      <c r="B186" s="314"/>
      <c r="C186" s="289" t="s">
        <v>1438</v>
      </c>
      <c r="D186" s="289"/>
      <c r="E186" s="289"/>
      <c r="F186" s="312" t="s">
        <v>1365</v>
      </c>
      <c r="G186" s="289"/>
      <c r="H186" s="289" t="s">
        <v>1439</v>
      </c>
      <c r="I186" s="289" t="s">
        <v>1440</v>
      </c>
      <c r="J186" s="289"/>
      <c r="K186" s="337"/>
    </row>
    <row r="187" s="1" customFormat="1" ht="15" customHeight="1">
      <c r="B187" s="314"/>
      <c r="C187" s="289" t="s">
        <v>1441</v>
      </c>
      <c r="D187" s="289"/>
      <c r="E187" s="289"/>
      <c r="F187" s="312" t="s">
        <v>1365</v>
      </c>
      <c r="G187" s="289"/>
      <c r="H187" s="289" t="s">
        <v>1442</v>
      </c>
      <c r="I187" s="289" t="s">
        <v>1440</v>
      </c>
      <c r="J187" s="289"/>
      <c r="K187" s="337"/>
    </row>
    <row r="188" s="1" customFormat="1" ht="15" customHeight="1">
      <c r="B188" s="314"/>
      <c r="C188" s="289" t="s">
        <v>1443</v>
      </c>
      <c r="D188" s="289"/>
      <c r="E188" s="289"/>
      <c r="F188" s="312" t="s">
        <v>1365</v>
      </c>
      <c r="G188" s="289"/>
      <c r="H188" s="289" t="s">
        <v>1444</v>
      </c>
      <c r="I188" s="289" t="s">
        <v>1440</v>
      </c>
      <c r="J188" s="289"/>
      <c r="K188" s="337"/>
    </row>
    <row r="189" s="1" customFormat="1" ht="15" customHeight="1">
      <c r="B189" s="314"/>
      <c r="C189" s="350" t="s">
        <v>1445</v>
      </c>
      <c r="D189" s="289"/>
      <c r="E189" s="289"/>
      <c r="F189" s="312" t="s">
        <v>1365</v>
      </c>
      <c r="G189" s="289"/>
      <c r="H189" s="289" t="s">
        <v>1446</v>
      </c>
      <c r="I189" s="289" t="s">
        <v>1447</v>
      </c>
      <c r="J189" s="351" t="s">
        <v>1448</v>
      </c>
      <c r="K189" s="337"/>
    </row>
    <row r="190" s="1" customFormat="1" ht="15" customHeight="1">
      <c r="B190" s="314"/>
      <c r="C190" s="350" t="s">
        <v>42</v>
      </c>
      <c r="D190" s="289"/>
      <c r="E190" s="289"/>
      <c r="F190" s="312" t="s">
        <v>1359</v>
      </c>
      <c r="G190" s="289"/>
      <c r="H190" s="286" t="s">
        <v>1449</v>
      </c>
      <c r="I190" s="289" t="s">
        <v>1450</v>
      </c>
      <c r="J190" s="289"/>
      <c r="K190" s="337"/>
    </row>
    <row r="191" s="1" customFormat="1" ht="15" customHeight="1">
      <c r="B191" s="314"/>
      <c r="C191" s="350" t="s">
        <v>1451</v>
      </c>
      <c r="D191" s="289"/>
      <c r="E191" s="289"/>
      <c r="F191" s="312" t="s">
        <v>1359</v>
      </c>
      <c r="G191" s="289"/>
      <c r="H191" s="289" t="s">
        <v>1452</v>
      </c>
      <c r="I191" s="289" t="s">
        <v>1394</v>
      </c>
      <c r="J191" s="289"/>
      <c r="K191" s="337"/>
    </row>
    <row r="192" s="1" customFormat="1" ht="15" customHeight="1">
      <c r="B192" s="314"/>
      <c r="C192" s="350" t="s">
        <v>1453</v>
      </c>
      <c r="D192" s="289"/>
      <c r="E192" s="289"/>
      <c r="F192" s="312" t="s">
        <v>1359</v>
      </c>
      <c r="G192" s="289"/>
      <c r="H192" s="289" t="s">
        <v>1454</v>
      </c>
      <c r="I192" s="289" t="s">
        <v>1394</v>
      </c>
      <c r="J192" s="289"/>
      <c r="K192" s="337"/>
    </row>
    <row r="193" s="1" customFormat="1" ht="15" customHeight="1">
      <c r="B193" s="314"/>
      <c r="C193" s="350" t="s">
        <v>1455</v>
      </c>
      <c r="D193" s="289"/>
      <c r="E193" s="289"/>
      <c r="F193" s="312" t="s">
        <v>1365</v>
      </c>
      <c r="G193" s="289"/>
      <c r="H193" s="289" t="s">
        <v>1456</v>
      </c>
      <c r="I193" s="289" t="s">
        <v>1394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1457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1458</v>
      </c>
      <c r="D200" s="353"/>
      <c r="E200" s="353"/>
      <c r="F200" s="353" t="s">
        <v>1459</v>
      </c>
      <c r="G200" s="354"/>
      <c r="H200" s="353" t="s">
        <v>1460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1450</v>
      </c>
      <c r="D202" s="289"/>
      <c r="E202" s="289"/>
      <c r="F202" s="312" t="s">
        <v>43</v>
      </c>
      <c r="G202" s="289"/>
      <c r="H202" s="289" t="s">
        <v>1461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44</v>
      </c>
      <c r="G203" s="289"/>
      <c r="H203" s="289" t="s">
        <v>1462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47</v>
      </c>
      <c r="G204" s="289"/>
      <c r="H204" s="289" t="s">
        <v>1463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45</v>
      </c>
      <c r="G205" s="289"/>
      <c r="H205" s="289" t="s">
        <v>1464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1465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1406</v>
      </c>
      <c r="D208" s="289"/>
      <c r="E208" s="289"/>
      <c r="F208" s="312" t="s">
        <v>79</v>
      </c>
      <c r="G208" s="289"/>
      <c r="H208" s="289" t="s">
        <v>1466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1303</v>
      </c>
      <c r="G209" s="289"/>
      <c r="H209" s="289" t="s">
        <v>1304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1301</v>
      </c>
      <c r="G210" s="289"/>
      <c r="H210" s="289" t="s">
        <v>1467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1305</v>
      </c>
      <c r="G211" s="350"/>
      <c r="H211" s="341" t="s">
        <v>1306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123</v>
      </c>
      <c r="G212" s="350"/>
      <c r="H212" s="341" t="s">
        <v>1468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1430</v>
      </c>
      <c r="D214" s="289"/>
      <c r="E214" s="289"/>
      <c r="F214" s="312">
        <v>1</v>
      </c>
      <c r="G214" s="350"/>
      <c r="H214" s="341" t="s">
        <v>1469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1470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1471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1472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2023-07-31T06:59:53Z</dcterms:created>
  <dcterms:modified xsi:type="dcterms:W3CDTF">2023-07-31T07:00:06Z</dcterms:modified>
</cp:coreProperties>
</file>